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Hlk68164199" localSheetId="0">'r-01'!$F$5</definedName>
    <definedName name="_xlnm.Print_Area" localSheetId="0">'r-01'!$A$1:$J$287</definedName>
  </definedNames>
  <calcPr calcId="145621"/>
</workbook>
</file>

<file path=xl/calcChain.xml><?xml version="1.0" encoding="utf-8"?>
<calcChain xmlns="http://schemas.openxmlformats.org/spreadsheetml/2006/main">
  <c r="H218" i="1" l="1"/>
  <c r="H205" i="1"/>
  <c r="H53" i="1" l="1"/>
  <c r="J181" i="1" l="1"/>
  <c r="J180" i="1"/>
  <c r="J179" i="1"/>
  <c r="J178" i="1" s="1"/>
  <c r="J177" i="1" s="1"/>
  <c r="J176" i="1" s="1"/>
  <c r="I176" i="1"/>
  <c r="I177" i="1"/>
  <c r="I178" i="1"/>
  <c r="I179" i="1"/>
  <c r="I180" i="1"/>
  <c r="I181" i="1"/>
  <c r="H164" i="1"/>
  <c r="H166" i="1"/>
  <c r="H181" i="1"/>
  <c r="H180" i="1" s="1"/>
  <c r="H179" i="1" s="1"/>
  <c r="H178" i="1" s="1"/>
  <c r="H177" i="1" s="1"/>
  <c r="H176" i="1" s="1"/>
  <c r="H173" i="1"/>
  <c r="H172" i="1" l="1"/>
  <c r="J122" i="1" l="1"/>
  <c r="J121" i="1" s="1"/>
  <c r="I122" i="1"/>
  <c r="I121" i="1" s="1"/>
  <c r="H122" i="1"/>
  <c r="H121" i="1"/>
  <c r="H35" i="1" l="1"/>
  <c r="H271" i="1" l="1"/>
  <c r="H210" i="1" l="1"/>
  <c r="H54" i="1"/>
  <c r="H68" i="1"/>
  <c r="H51" i="1"/>
  <c r="I136" i="1" l="1"/>
  <c r="J136" i="1" s="1"/>
  <c r="I135" i="1"/>
  <c r="I134" i="1" s="1"/>
  <c r="H135" i="1"/>
  <c r="H134" i="1" s="1"/>
  <c r="J135" i="1" l="1"/>
  <c r="J134" i="1" s="1"/>
  <c r="H50" i="1"/>
  <c r="I259" i="1"/>
  <c r="I258" i="1"/>
  <c r="J258" i="1" s="1"/>
  <c r="H257" i="1"/>
  <c r="H256" i="1" s="1"/>
  <c r="I256" i="1" s="1"/>
  <c r="J256" i="1" s="1"/>
  <c r="J255" i="1" s="1"/>
  <c r="J254" i="1"/>
  <c r="J253" i="1" s="1"/>
  <c r="I253" i="1"/>
  <c r="I252" i="1" s="1"/>
  <c r="H253" i="1"/>
  <c r="H252" i="1" s="1"/>
  <c r="H262" i="1"/>
  <c r="H261" i="1" s="1"/>
  <c r="H260" i="1" s="1"/>
  <c r="I247" i="1"/>
  <c r="J242" i="1"/>
  <c r="H228" i="1"/>
  <c r="J220" i="1"/>
  <c r="I220" i="1"/>
  <c r="H220" i="1"/>
  <c r="I257" i="1" l="1"/>
  <c r="J259" i="1" s="1"/>
  <c r="J257" i="1" s="1"/>
  <c r="J252" i="1" s="1"/>
  <c r="J251" i="1" s="1"/>
  <c r="J250" i="1" s="1"/>
  <c r="H255" i="1"/>
  <c r="I255" i="1" s="1"/>
  <c r="I251" i="1" s="1"/>
  <c r="I250" i="1" s="1"/>
  <c r="H204" i="1"/>
  <c r="I204" i="1"/>
  <c r="J204" i="1" s="1"/>
  <c r="H193" i="1"/>
  <c r="H251" i="1" l="1"/>
  <c r="H250" i="1" s="1"/>
  <c r="H249" i="1" s="1"/>
  <c r="I203" i="1"/>
  <c r="I202" i="1" s="1"/>
  <c r="I149" i="1"/>
  <c r="J149" i="1" s="1"/>
  <c r="J148" i="1" s="1"/>
  <c r="J147" i="1" s="1"/>
  <c r="H148" i="1"/>
  <c r="H147" i="1" s="1"/>
  <c r="I139" i="1"/>
  <c r="I138" i="1" s="1"/>
  <c r="H138" i="1"/>
  <c r="I120" i="1"/>
  <c r="J81" i="1"/>
  <c r="J80" i="1" s="1"/>
  <c r="J79" i="1" s="1"/>
  <c r="J78" i="1" s="1"/>
  <c r="J77" i="1" s="1"/>
  <c r="J76" i="1" s="1"/>
  <c r="J75" i="1" s="1"/>
  <c r="J74" i="1" s="1"/>
  <c r="I81" i="1"/>
  <c r="I80" i="1" s="1"/>
  <c r="I79" i="1" s="1"/>
  <c r="I78" i="1" s="1"/>
  <c r="I77" i="1" s="1"/>
  <c r="I76" i="1" s="1"/>
  <c r="I75" i="1" s="1"/>
  <c r="I74" i="1" s="1"/>
  <c r="H81" i="1"/>
  <c r="H80" i="1" s="1"/>
  <c r="H79" i="1" s="1"/>
  <c r="H78" i="1" s="1"/>
  <c r="H77" i="1" s="1"/>
  <c r="H76" i="1" s="1"/>
  <c r="H75" i="1" s="1"/>
  <c r="H74" i="1" s="1"/>
  <c r="I53" i="1"/>
  <c r="I148" i="1" l="1"/>
  <c r="I147" i="1" s="1"/>
  <c r="I71" i="1"/>
  <c r="I70" i="1" s="1"/>
  <c r="J120" i="1"/>
  <c r="H119" i="1"/>
  <c r="H118" i="1" s="1"/>
  <c r="I69" i="1" l="1"/>
  <c r="J70" i="1"/>
  <c r="J69" i="1" s="1"/>
  <c r="I119" i="1"/>
  <c r="I118" i="1" l="1"/>
  <c r="J119" i="1"/>
  <c r="J118" i="1" s="1"/>
  <c r="H71" i="1"/>
  <c r="I43" i="1" l="1"/>
  <c r="J43" i="1" s="1"/>
  <c r="J35" i="1"/>
  <c r="J210" i="1" l="1"/>
  <c r="J209" i="1" s="1"/>
  <c r="J208" i="1" s="1"/>
  <c r="J207" i="1" s="1"/>
  <c r="H209" i="1"/>
  <c r="H208" i="1" s="1"/>
  <c r="H207" i="1" s="1"/>
  <c r="I62" i="1"/>
  <c r="H61" i="1"/>
  <c r="H60" i="1" s="1"/>
  <c r="H59" i="1" s="1"/>
  <c r="J62" i="1" l="1"/>
  <c r="J61" i="1" s="1"/>
  <c r="J60" i="1" s="1"/>
  <c r="J59" i="1" s="1"/>
  <c r="I61" i="1"/>
  <c r="I60" i="1" s="1"/>
  <c r="I59" i="1" s="1"/>
  <c r="I209" i="1"/>
  <c r="I208" i="1" s="1"/>
  <c r="I207" i="1" s="1"/>
  <c r="I201" i="1" s="1"/>
  <c r="I200" i="1" s="1"/>
  <c r="I199" i="1" s="1"/>
  <c r="I228" i="1"/>
  <c r="H217" i="1"/>
  <c r="H282" i="1" l="1"/>
  <c r="I282" i="1" s="1"/>
  <c r="I283" i="1"/>
  <c r="J283" i="1" s="1"/>
  <c r="I263" i="1"/>
  <c r="J263" i="1" s="1"/>
  <c r="I261" i="1"/>
  <c r="J261" i="1" s="1"/>
  <c r="I260" i="1"/>
  <c r="J260" i="1" l="1"/>
  <c r="J249" i="1" s="1"/>
  <c r="I249" i="1"/>
  <c r="I281" i="1"/>
  <c r="I280" i="1" s="1"/>
  <c r="I279" i="1" s="1"/>
  <c r="I277" i="1" s="1"/>
  <c r="I276" i="1" s="1"/>
  <c r="I275" i="1" s="1"/>
  <c r="I274" i="1" s="1"/>
  <c r="J282" i="1"/>
  <c r="J281" i="1" s="1"/>
  <c r="J280" i="1" s="1"/>
  <c r="J279" i="1" s="1"/>
  <c r="J277" i="1" s="1"/>
  <c r="J276" i="1" s="1"/>
  <c r="J275" i="1" s="1"/>
  <c r="J274" i="1" s="1"/>
  <c r="H281" i="1"/>
  <c r="H280" i="1" s="1"/>
  <c r="H279" i="1" s="1"/>
  <c r="H277" i="1" s="1"/>
  <c r="H276" i="1" s="1"/>
  <c r="H275" i="1" s="1"/>
  <c r="H274" i="1" s="1"/>
  <c r="H192" i="1"/>
  <c r="H191" i="1" s="1"/>
  <c r="H190" i="1" s="1"/>
  <c r="H189" i="1" s="1"/>
  <c r="H188" i="1" s="1"/>
  <c r="H187" i="1" s="1"/>
  <c r="H186" i="1" s="1"/>
  <c r="H171" i="1"/>
  <c r="H170" i="1" s="1"/>
  <c r="H169" i="1" s="1"/>
  <c r="H168" i="1" s="1"/>
  <c r="H167" i="1" s="1"/>
  <c r="I172" i="1"/>
  <c r="I171" i="1" s="1"/>
  <c r="I170" i="1" s="1"/>
  <c r="I169" i="1" s="1"/>
  <c r="I168" i="1" s="1"/>
  <c r="I167" i="1" s="1"/>
  <c r="H151" i="1"/>
  <c r="H150" i="1" s="1"/>
  <c r="I152" i="1"/>
  <c r="I151" i="1" s="1"/>
  <c r="I150" i="1" s="1"/>
  <c r="J139" i="1"/>
  <c r="J138" i="1" s="1"/>
  <c r="H117" i="1"/>
  <c r="J113" i="1"/>
  <c r="J112" i="1" s="1"/>
  <c r="J111" i="1" s="1"/>
  <c r="I113" i="1"/>
  <c r="I112" i="1" s="1"/>
  <c r="I111" i="1" s="1"/>
  <c r="H113" i="1"/>
  <c r="H112" i="1" s="1"/>
  <c r="H111" i="1" s="1"/>
  <c r="J193" i="1" l="1"/>
  <c r="J192" i="1" s="1"/>
  <c r="J191" i="1" s="1"/>
  <c r="J190" i="1" s="1"/>
  <c r="J189" i="1" s="1"/>
  <c r="J188" i="1" s="1"/>
  <c r="J187" i="1" s="1"/>
  <c r="J186" i="1" s="1"/>
  <c r="J185" i="1" s="1"/>
  <c r="I193" i="1"/>
  <c r="I192" i="1" s="1"/>
  <c r="I191" i="1" s="1"/>
  <c r="I190" i="1" s="1"/>
  <c r="I189" i="1" s="1"/>
  <c r="I188" i="1" s="1"/>
  <c r="I187" i="1" s="1"/>
  <c r="I186" i="1" s="1"/>
  <c r="I185" i="1" s="1"/>
  <c r="I166" i="1"/>
  <c r="I165" i="1" s="1"/>
  <c r="I164" i="1"/>
  <c r="H165" i="1"/>
  <c r="I146" i="1"/>
  <c r="I145" i="1" s="1"/>
  <c r="I144" i="1" s="1"/>
  <c r="I143" i="1" s="1"/>
  <c r="I142" i="1" s="1"/>
  <c r="H146" i="1"/>
  <c r="H145" i="1" s="1"/>
  <c r="H144" i="1" s="1"/>
  <c r="H143" i="1" s="1"/>
  <c r="H142" i="1" s="1"/>
  <c r="I117" i="1"/>
  <c r="I116" i="1" s="1"/>
  <c r="I115" i="1" s="1"/>
  <c r="J174" i="1"/>
  <c r="J172" i="1" s="1"/>
  <c r="J171" i="1" s="1"/>
  <c r="J170" i="1" s="1"/>
  <c r="J169" i="1" s="1"/>
  <c r="J168" i="1" s="1"/>
  <c r="J167" i="1" s="1"/>
  <c r="J152" i="1"/>
  <c r="J151" i="1" s="1"/>
  <c r="J150" i="1" s="1"/>
  <c r="H97" i="1"/>
  <c r="H96" i="1" s="1"/>
  <c r="H95" i="1" s="1"/>
  <c r="H94" i="1" s="1"/>
  <c r="I98" i="1"/>
  <c r="J98" i="1" s="1"/>
  <c r="J97" i="1" s="1"/>
  <c r="J96" i="1" s="1"/>
  <c r="J95" i="1" s="1"/>
  <c r="J94" i="1" s="1"/>
  <c r="H87" i="1"/>
  <c r="H86" i="1" s="1"/>
  <c r="H85" i="1" s="1"/>
  <c r="H84" i="1" s="1"/>
  <c r="I88" i="1"/>
  <c r="I87" i="1" s="1"/>
  <c r="I86" i="1" s="1"/>
  <c r="I85" i="1" s="1"/>
  <c r="I84" i="1" s="1"/>
  <c r="J52" i="1"/>
  <c r="I39" i="1"/>
  <c r="J39" i="1" s="1"/>
  <c r="J51" i="1" l="1"/>
  <c r="J166" i="1"/>
  <c r="J165" i="1" s="1"/>
  <c r="J164" i="1"/>
  <c r="J146" i="1"/>
  <c r="J145" i="1" s="1"/>
  <c r="J144" i="1" s="1"/>
  <c r="J143" i="1" s="1"/>
  <c r="J142" i="1" s="1"/>
  <c r="I97" i="1"/>
  <c r="I96" i="1" s="1"/>
  <c r="I95" i="1" s="1"/>
  <c r="I94" i="1" s="1"/>
  <c r="I93" i="1" s="1"/>
  <c r="H92" i="1"/>
  <c r="H93" i="1"/>
  <c r="J93" i="1"/>
  <c r="J92" i="1"/>
  <c r="J91" i="1" s="1"/>
  <c r="J90" i="1" s="1"/>
  <c r="J88" i="1"/>
  <c r="J87" i="1" s="1"/>
  <c r="J86" i="1" s="1"/>
  <c r="J85" i="1" s="1"/>
  <c r="J84" i="1" s="1"/>
  <c r="H203" i="1"/>
  <c r="H202" i="1" s="1"/>
  <c r="H201" i="1" s="1"/>
  <c r="I161" i="1"/>
  <c r="J161" i="1" s="1"/>
  <c r="J160" i="1" s="1"/>
  <c r="J159" i="1" s="1"/>
  <c r="J158" i="1" s="1"/>
  <c r="J157" i="1" s="1"/>
  <c r="J156" i="1" s="1"/>
  <c r="J154" i="1" l="1"/>
  <c r="J141" i="1" s="1"/>
  <c r="J155" i="1"/>
  <c r="H91" i="1"/>
  <c r="H90" i="1" s="1"/>
  <c r="I92" i="1"/>
  <c r="I227" i="1"/>
  <c r="I226" i="1" s="1"/>
  <c r="I225" i="1" s="1"/>
  <c r="J219" i="1"/>
  <c r="I217" i="1"/>
  <c r="H160" i="1"/>
  <c r="H159" i="1" s="1"/>
  <c r="H158" i="1" s="1"/>
  <c r="H157" i="1" s="1"/>
  <c r="H156" i="1" s="1"/>
  <c r="I160" i="1"/>
  <c r="I159" i="1" s="1"/>
  <c r="I158" i="1" s="1"/>
  <c r="I157" i="1" s="1"/>
  <c r="I156" i="1" s="1"/>
  <c r="I229" i="1"/>
  <c r="J229" i="1" s="1"/>
  <c r="H154" i="1" l="1"/>
  <c r="H141" i="1" s="1"/>
  <c r="H155" i="1"/>
  <c r="I154" i="1"/>
  <c r="I141" i="1" s="1"/>
  <c r="I155" i="1"/>
  <c r="I91" i="1"/>
  <c r="I90" i="1" s="1"/>
  <c r="J226" i="1"/>
  <c r="J225" i="1" l="1"/>
  <c r="I224" i="1"/>
  <c r="I223" i="1" s="1"/>
  <c r="I246" i="1"/>
  <c r="J246" i="1" s="1"/>
  <c r="H116" i="1" l="1"/>
  <c r="H115" i="1" s="1"/>
  <c r="I58" i="1"/>
  <c r="J58" i="1" l="1"/>
  <c r="I56" i="1"/>
  <c r="H185" i="1"/>
  <c r="J117" i="1"/>
  <c r="J116" i="1" s="1"/>
  <c r="J115" i="1" s="1"/>
  <c r="J72" i="1"/>
  <c r="J71" i="1" l="1"/>
  <c r="J53" i="1"/>
  <c r="J54" i="1" l="1"/>
  <c r="J50" i="1" s="1"/>
  <c r="J49" i="1" s="1"/>
  <c r="I50" i="1"/>
  <c r="H70" i="1"/>
  <c r="H69" i="1" s="1"/>
  <c r="I262" i="1" l="1"/>
  <c r="H227" i="1"/>
  <c r="H226" i="1" s="1"/>
  <c r="H225" i="1" s="1"/>
  <c r="H216" i="1"/>
  <c r="H215" i="1" s="1"/>
  <c r="H214" i="1" s="1"/>
  <c r="H213" i="1" s="1"/>
  <c r="H212" i="1" s="1"/>
  <c r="J241" i="1" l="1"/>
  <c r="I241" i="1"/>
  <c r="I240" i="1" s="1"/>
  <c r="I245" i="1"/>
  <c r="J247" i="1" s="1"/>
  <c r="J262" i="1"/>
  <c r="J245" i="1" s="1"/>
  <c r="J218" i="1" l="1"/>
  <c r="I216" i="1"/>
  <c r="I215" i="1" s="1"/>
  <c r="I214" i="1" s="1"/>
  <c r="I213" i="1" s="1"/>
  <c r="I212" i="1" s="1"/>
  <c r="J217" i="1" l="1"/>
  <c r="J216" i="1" s="1"/>
  <c r="J215" i="1" s="1"/>
  <c r="J214" i="1" s="1"/>
  <c r="J213" i="1" s="1"/>
  <c r="J212" i="1" s="1"/>
  <c r="J228" i="1"/>
  <c r="H44" i="1"/>
  <c r="I45" i="1" l="1"/>
  <c r="H42" i="1"/>
  <c r="H41" i="1" s="1"/>
  <c r="H40" i="1" s="1"/>
  <c r="I42" i="1"/>
  <c r="J42" i="1"/>
  <c r="I41" i="1" l="1"/>
  <c r="I40" i="1" s="1"/>
  <c r="J45" i="1"/>
  <c r="J44" i="1" s="1"/>
  <c r="I44" i="1"/>
  <c r="I270" i="1"/>
  <c r="I269" i="1" s="1"/>
  <c r="I268" i="1" s="1"/>
  <c r="I267" i="1" s="1"/>
  <c r="J270" i="1"/>
  <c r="J269" i="1" s="1"/>
  <c r="J268" i="1" s="1"/>
  <c r="J267" i="1" s="1"/>
  <c r="J264" i="1" l="1"/>
  <c r="J266" i="1"/>
  <c r="J265" i="1" s="1"/>
  <c r="I264" i="1"/>
  <c r="I266" i="1"/>
  <c r="I265" i="1" s="1"/>
  <c r="J41" i="1"/>
  <c r="J40" i="1" s="1"/>
  <c r="H270" i="1"/>
  <c r="H269" i="1" l="1"/>
  <c r="H268" i="1" s="1"/>
  <c r="H267" i="1" s="1"/>
  <c r="H264" i="1" l="1"/>
  <c r="H266" i="1"/>
  <c r="H265" i="1" s="1"/>
  <c r="J230" i="1"/>
  <c r="J137" i="1" l="1"/>
  <c r="J133" i="1" s="1"/>
  <c r="I137" i="1"/>
  <c r="I133" i="1" s="1"/>
  <c r="J163" i="1" l="1"/>
  <c r="I163" i="1"/>
  <c r="J240" i="1"/>
  <c r="J239" i="1" s="1"/>
  <c r="J238" i="1" s="1"/>
  <c r="H245" i="1"/>
  <c r="H244" i="1" s="1"/>
  <c r="H241" i="1"/>
  <c r="H240" i="1" s="1"/>
  <c r="H163" i="1"/>
  <c r="H137" i="1"/>
  <c r="H133" i="1" s="1"/>
  <c r="J237" i="1" l="1"/>
  <c r="J236" i="1" s="1"/>
  <c r="J235" i="1" s="1"/>
  <c r="H243" i="1"/>
  <c r="I243" i="1" s="1"/>
  <c r="I239" i="1" s="1"/>
  <c r="I238" i="1" s="1"/>
  <c r="I244" i="1"/>
  <c r="J244" i="1" s="1"/>
  <c r="J243" i="1" s="1"/>
  <c r="J227" i="1"/>
  <c r="J132" i="1"/>
  <c r="J131" i="1" s="1"/>
  <c r="J130" i="1" s="1"/>
  <c r="I132" i="1"/>
  <c r="I131" i="1" s="1"/>
  <c r="I130" i="1" s="1"/>
  <c r="H132" i="1"/>
  <c r="H131" i="1" s="1"/>
  <c r="H130" i="1" s="1"/>
  <c r="J109" i="1"/>
  <c r="J108" i="1" s="1"/>
  <c r="I109" i="1"/>
  <c r="I108" i="1" s="1"/>
  <c r="H109" i="1"/>
  <c r="H108" i="1" s="1"/>
  <c r="H34" i="1"/>
  <c r="H33" i="1" s="1"/>
  <c r="H32" i="1" s="1"/>
  <c r="J38" i="1"/>
  <c r="J37" i="1" s="1"/>
  <c r="J36" i="1" s="1"/>
  <c r="I38" i="1"/>
  <c r="I37" i="1" s="1"/>
  <c r="I36" i="1" s="1"/>
  <c r="H38" i="1"/>
  <c r="H37" i="1" s="1"/>
  <c r="H36" i="1" s="1"/>
  <c r="I49" i="1"/>
  <c r="H49" i="1"/>
  <c r="J56" i="1"/>
  <c r="I55" i="1"/>
  <c r="H56" i="1"/>
  <c r="H55" i="1" s="1"/>
  <c r="J68" i="1"/>
  <c r="J67" i="1" s="1"/>
  <c r="J66" i="1" s="1"/>
  <c r="H67" i="1"/>
  <c r="H66" i="1" s="1"/>
  <c r="H65" i="1" s="1"/>
  <c r="H64" i="1" s="1"/>
  <c r="J55" i="1" l="1"/>
  <c r="J48" i="1" s="1"/>
  <c r="J47" i="1" s="1"/>
  <c r="J46" i="1" s="1"/>
  <c r="J234" i="1"/>
  <c r="J233" i="1" s="1"/>
  <c r="I237" i="1"/>
  <c r="I236" i="1" s="1"/>
  <c r="I235" i="1" s="1"/>
  <c r="H239" i="1"/>
  <c r="H238" i="1" s="1"/>
  <c r="J65" i="1"/>
  <c r="J64" i="1"/>
  <c r="J63" i="1" s="1"/>
  <c r="H63" i="1"/>
  <c r="J107" i="1"/>
  <c r="J106" i="1" s="1"/>
  <c r="J105" i="1" s="1"/>
  <c r="J104" i="1" s="1"/>
  <c r="J103" i="1" s="1"/>
  <c r="J102" i="1" s="1"/>
  <c r="J101" i="1" s="1"/>
  <c r="J100" i="1" s="1"/>
  <c r="I107" i="1"/>
  <c r="I106" i="1" s="1"/>
  <c r="I105" i="1" s="1"/>
  <c r="I104" i="1" s="1"/>
  <c r="I103" i="1" s="1"/>
  <c r="I102" i="1" s="1"/>
  <c r="I101" i="1" s="1"/>
  <c r="I100" i="1" s="1"/>
  <c r="H107" i="1"/>
  <c r="H106" i="1" s="1"/>
  <c r="H105" i="1" s="1"/>
  <c r="H104" i="1" s="1"/>
  <c r="H103" i="1" s="1"/>
  <c r="H102" i="1" s="1"/>
  <c r="H101" i="1" s="1"/>
  <c r="H100" i="1" s="1"/>
  <c r="H31" i="1"/>
  <c r="J34" i="1"/>
  <c r="J32" i="1" s="1"/>
  <c r="I34" i="1"/>
  <c r="I32" i="1" s="1"/>
  <c r="J129" i="1"/>
  <c r="J128" i="1" s="1"/>
  <c r="J127" i="1" s="1"/>
  <c r="J126" i="1" s="1"/>
  <c r="H129" i="1"/>
  <c r="H128" i="1" s="1"/>
  <c r="H127" i="1" s="1"/>
  <c r="H126" i="1" s="1"/>
  <c r="I129" i="1"/>
  <c r="I128" i="1" s="1"/>
  <c r="I127" i="1" s="1"/>
  <c r="I126" i="1" s="1"/>
  <c r="H48" i="1"/>
  <c r="H47" i="1" s="1"/>
  <c r="I67" i="1"/>
  <c r="I66" i="1" s="1"/>
  <c r="I48" i="1"/>
  <c r="J205" i="1"/>
  <c r="I234" i="1" l="1"/>
  <c r="I233" i="1" s="1"/>
  <c r="H237" i="1"/>
  <c r="H236" i="1" s="1"/>
  <c r="H235" i="1" s="1"/>
  <c r="I65" i="1"/>
  <c r="I64" i="1"/>
  <c r="I63" i="1" s="1"/>
  <c r="H46" i="1"/>
  <c r="I47" i="1"/>
  <c r="I46" i="1" s="1"/>
  <c r="I33" i="1"/>
  <c r="J33" i="1"/>
  <c r="H224" i="1"/>
  <c r="H223" i="1" s="1"/>
  <c r="H30" i="1"/>
  <c r="H29" i="1" l="1"/>
  <c r="H28" i="1" s="1"/>
  <c r="H27" i="1" s="1"/>
  <c r="H234" i="1"/>
  <c r="H233" i="1" s="1"/>
  <c r="J224" i="1"/>
  <c r="J31" i="1"/>
  <c r="J30" i="1" s="1"/>
  <c r="J29" i="1" s="1"/>
  <c r="I31" i="1"/>
  <c r="I30" i="1" s="1"/>
  <c r="I29" i="1" s="1"/>
  <c r="H26" i="1" l="1"/>
  <c r="H25" i="1" s="1"/>
  <c r="J223" i="1"/>
  <c r="J203" i="1"/>
  <c r="J28" i="1"/>
  <c r="J27" i="1" s="1"/>
  <c r="J26" i="1" s="1"/>
  <c r="J25" i="1" s="1"/>
  <c r="I28" i="1"/>
  <c r="I27" i="1" s="1"/>
  <c r="I26" i="1" s="1"/>
  <c r="I25" i="1" s="1"/>
  <c r="J202" i="1"/>
  <c r="H200" i="1" l="1"/>
  <c r="H199" i="1" s="1"/>
  <c r="J201" i="1"/>
  <c r="H198" i="1" l="1"/>
  <c r="H197" i="1" s="1"/>
  <c r="H196" i="1" s="1"/>
  <c r="H184" i="1" s="1"/>
  <c r="H24" i="1" l="1"/>
  <c r="J200" i="1"/>
  <c r="J199" i="1" s="1"/>
  <c r="J198" i="1" s="1"/>
  <c r="J197" i="1" s="1"/>
  <c r="J196" i="1" s="1"/>
  <c r="I198" i="1"/>
  <c r="I197" i="1" s="1"/>
  <c r="I196" i="1" s="1"/>
  <c r="I184" i="1" l="1"/>
  <c r="I24" i="1" s="1"/>
  <c r="J184" i="1" l="1"/>
  <c r="J24" i="1" s="1"/>
  <c r="H284" i="1"/>
  <c r="I284" i="1" l="1"/>
  <c r="J284" i="1" l="1"/>
</calcChain>
</file>

<file path=xl/sharedStrings.xml><?xml version="1.0" encoding="utf-8"?>
<sst xmlns="http://schemas.openxmlformats.org/spreadsheetml/2006/main" count="1471" uniqueCount="215">
  <si>
    <t>Распределение расходов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</si>
  <si>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</si>
  <si>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</si>
  <si>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</si>
  <si>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</si>
  <si>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</si>
  <si>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</si>
  <si>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</si>
  <si>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</si>
  <si>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</si>
  <si>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</si>
  <si>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</si>
  <si>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</si>
  <si>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</si>
  <si>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</si>
  <si>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</si>
  <si>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</si>
  <si>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</si>
  <si>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непрограммные мероприятия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</si>
  <si>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</si>
  <si>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</si>
  <si>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</si>
  <si>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</si>
  <si>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</si>
  <si>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</si>
  <si>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</si>
  <si>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</si>
  <si>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</si>
  <si>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</si>
  <si>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</si>
  <si>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</si>
  <si>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</si>
  <si>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</si>
  <si>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</si>
  <si>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</si>
  <si>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</si>
  <si>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</si>
  <si>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</si>
  <si>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</si>
  <si>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</si>
  <si>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</si>
  <si>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</si>
  <si>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</si>
  <si>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</si>
  <si>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</si>
  <si>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</si>
  <si>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</si>
  <si>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</si>
  <si>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</si>
  <si>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</si>
  <si>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</si>
  <si>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</si>
  <si>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</si>
  <si>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</si>
  <si>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</si>
  <si>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</si>
  <si>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</si>
  <si>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</si>
  <si>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</si>
  <si>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</si>
  <si>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</si>
  <si>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</si>
  <si>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</si>
  <si>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</si>
  <si>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</si>
  <si>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</si>
  <si>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</si>
  <si>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</si>
  <si>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</si>
  <si>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</si>
  <si>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</si>
  <si>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</si>
  <si>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</si>
  <si>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</si>
  <si>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</si>
  <si>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</si>
  <si>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</si>
  <si>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</si>
  <si>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</si>
  <si>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</si>
  <si>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</si>
  <si>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</si>
  <si>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</si>
  <si>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</si>
  <si>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</si>
  <si>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</si>
  <si>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</si>
  <si>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</si>
  <si>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</si>
  <si>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</si>
  <si>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</si>
  <si>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</si>
  <si>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</si>
  <si>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</si>
  <si>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</si>
  <si>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</si>
  <si>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</si>
  <si>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</si>
  <si>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09</t>
  </si>
  <si>
    <t>10</t>
  </si>
  <si>
    <t>Другие вопросы в области национальной экономики и правоохранительной деятельности</t>
  </si>
  <si>
    <t>14</t>
  </si>
  <si>
    <t>Национальная экономика</t>
  </si>
  <si>
    <t>05</t>
  </si>
  <si>
    <t>Жилищно-коммунальное хозяйство</t>
  </si>
  <si>
    <t>99 9</t>
  </si>
  <si>
    <t>Коммунальное хозяйство</t>
  </si>
  <si>
    <t>500</t>
  </si>
  <si>
    <t>540</t>
  </si>
  <si>
    <t>250</t>
  </si>
  <si>
    <t>251</t>
  </si>
  <si>
    <t>Благоустройство</t>
  </si>
  <si>
    <t>Прочие работы и услуги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</si>
  <si>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</si>
  <si>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</si>
  <si>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07</t>
  </si>
  <si>
    <t>Культура и кинематография</t>
  </si>
  <si>
    <t>08</t>
  </si>
  <si>
    <t>Культура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</si>
  <si>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</si>
  <si>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</si>
  <si>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</si>
  <si>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</si>
  <si>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</si>
  <si>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</si>
  <si>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</si>
  <si>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</si>
  <si>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</si>
  <si>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</si>
  <si>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</si>
  <si>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</si>
  <si>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Иные пенсии, социальные доплаты к пенсиям</t>
  </si>
  <si>
    <t>312</t>
  </si>
  <si>
    <t>Расходы</t>
  </si>
  <si>
    <t>Штрафы за нарушение законодательства о налогах и сборах, законодательства о страховых взносах</t>
  </si>
  <si>
    <t>222</t>
  </si>
  <si>
    <t>Транспортные услуги</t>
  </si>
  <si>
    <t>2023 год</t>
  </si>
  <si>
    <t>Закупка энергетических ресурсов</t>
  </si>
  <si>
    <t>247</t>
  </si>
  <si>
    <t>Уплата иных платежей</t>
  </si>
  <si>
    <t>72 2 00 20400</t>
  </si>
  <si>
    <t xml:space="preserve">72 </t>
  </si>
  <si>
    <t>Непрограммные мероприятия</t>
  </si>
  <si>
    <t>72 2</t>
  </si>
  <si>
    <t>224</t>
  </si>
  <si>
    <t>Арендная плата за пользованием имущества</t>
  </si>
  <si>
    <t>Обеспечение проведения выборов и референдумов</t>
  </si>
  <si>
    <t>Расходы на обеспечение выборов депутатов Совета Предгорненского сельского поселения</t>
  </si>
  <si>
    <t>72 2 00 20050</t>
  </si>
  <si>
    <t>Специальные расходы</t>
  </si>
  <si>
    <t>880</t>
  </si>
  <si>
    <t xml:space="preserve"> 
Иные бюджетные ассигнования</t>
  </si>
  <si>
    <t>МЦП «Развитие субъектов малого и среднего предпринимательства на территории Предгорненского сельского поселения  на 2020-2022 годы»</t>
  </si>
  <si>
    <t>Оказание поддержки субектам малого и среднего предпринимательства, осуществлющим сельскохозяйственную деятельность</t>
  </si>
  <si>
    <t>Закупка товаров, работ и услуг для государственных (муниципальных) нужд</t>
  </si>
  <si>
    <t>Реализация иных функций</t>
  </si>
  <si>
    <t xml:space="preserve">99 </t>
  </si>
  <si>
    <t>99 9 00 51180</t>
  </si>
  <si>
    <t>Работы и услуги по содержанию имущества</t>
  </si>
  <si>
    <t>Гражданская оборона</t>
  </si>
  <si>
    <t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</si>
  <si>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и ликвидации ЧС</t>
  </si>
  <si>
    <t>03 00021801</t>
  </si>
  <si>
    <t>Увеличение стоимости прочих материальных запасов</t>
  </si>
  <si>
    <t>Поступление нефинансовых активов</t>
  </si>
  <si>
    <t>МЦП «Профилактика терроризма  и экстремизма»</t>
  </si>
  <si>
    <t>Мероприятия, проведенные по программе «Профилактика терроризма  и экстремизма»</t>
  </si>
  <si>
    <t>Прочая закупка товаров, работ и услуг</t>
  </si>
  <si>
    <t>02 0 00 20267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</si>
  <si>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</si>
  <si>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Комплексные меры противодействия злоупотреблению наркотическими средствами и их незаконному обороту</t>
  </si>
  <si>
    <t>05 000 20 270</t>
  </si>
  <si>
    <t>Дорожное хозяйство</t>
  </si>
  <si>
    <t>Капитальный ремонт и ремонт автомобильных дорог общего пользования в границах Предгорненского сельского поселения</t>
  </si>
  <si>
    <t>99</t>
  </si>
  <si>
    <t>Мероприятия в области коммунального хозяйства</t>
  </si>
  <si>
    <t>9990000200</t>
  </si>
  <si>
    <t>Благоустройство - расходы, напрвленные на уличное освещение</t>
  </si>
  <si>
    <t>99 9 00 00100</t>
  </si>
  <si>
    <t>99 9 00 00300</t>
  </si>
  <si>
    <t>99 9 00 00500</t>
  </si>
  <si>
    <t xml:space="preserve">01 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</si>
  <si>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</si>
  <si>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>Комплексное развитие социальной инфраструктуры</t>
  </si>
  <si>
    <t xml:space="preserve">01 1 </t>
  </si>
  <si>
    <t>Дворцы и дома культуры, другие учреждения культуры и средств массовой информации</t>
  </si>
  <si>
    <t xml:space="preserve">01 1 00 44099  </t>
  </si>
  <si>
    <t xml:space="preserve">1 1 00 44099  </t>
  </si>
  <si>
    <t>Расходы на выплату персоналу казенных учреждений</t>
  </si>
  <si>
    <t>Фонд оплаты труда учреждений</t>
  </si>
  <si>
    <t>110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</si>
  <si>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</si>
  <si>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</si>
  <si>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
а</t>
  </si>
  <si>
    <t>Библиотеки</t>
  </si>
  <si>
    <t xml:space="preserve">01 1 00 44299  </t>
  </si>
  <si>
    <t xml:space="preserve"> Иные непрограммные мероприятия</t>
  </si>
  <si>
    <t>Пенсии, пособия, выплаченные организациями сектора государственного управления</t>
  </si>
  <si>
    <t>99 9 00 49101</t>
  </si>
  <si>
    <t>72</t>
  </si>
  <si>
    <t>72 2 00 40400</t>
  </si>
  <si>
    <t>Предгорненского сельского поселения по разделам, подразделам,</t>
  </si>
  <si>
    <t>классификации расходов Российской Федерации в 2022 году</t>
  </si>
  <si>
    <t>и в плановом периоде 2023 и 2024 годов</t>
  </si>
  <si>
    <t>Глава Предгорненского сельского поселения</t>
  </si>
  <si>
    <t>Р. О. Хубиев</t>
  </si>
  <si>
    <t>2024 год</t>
  </si>
  <si>
    <t>99 9 00 80040</t>
  </si>
  <si>
    <t>99 9 00 07005</t>
  </si>
  <si>
    <t>04 0 00 60600</t>
  </si>
  <si>
    <t>Администрация Предгорненского сельского поселения</t>
  </si>
  <si>
    <t>99 9 00 66Д10</t>
  </si>
  <si>
    <t>Ремонт автомобильных дорог общего пользования в границах Предгорненского сельского поселения</t>
  </si>
  <si>
    <t xml:space="preserve">Приложение
к решению Совета Предгорненского сельского поселения
от 29.07.2022 № 16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3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</si>
</sst>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5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9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  <xf numFmtId="43" fontId="30" fillId="0" borderId="0" applyFont="0" applyFill="0" applyBorder="0" applyAlignment="0" applyProtection="0"/>
  </cellStyleXfs>
  <cellXfs count="219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" fillId="4" borderId="0" xfId="1" applyFont="1" applyFill="1"/>
    <xf numFmtId="49" fontId="15" fillId="0" borderId="9" xfId="1" applyNumberFormat="1" applyFont="1" applyBorder="1" applyAlignment="1">
      <alignment horizontal="left"/>
    </xf>
    <xf numFmtId="166" fontId="14" fillId="0" borderId="2" xfId="1" applyFont="1" applyBorder="1" applyAlignment="1">
      <alignment wrapText="1"/>
    </xf>
    <xf numFmtId="49" fontId="15" fillId="0" borderId="3" xfId="1" applyNumberFormat="1" applyFont="1" applyBorder="1" applyAlignment="1">
      <alignment horizontal="center"/>
    </xf>
    <xf numFmtId="165" fontId="15" fillId="0" borderId="3" xfId="1" applyNumberFormat="1" applyFont="1" applyBorder="1" applyAlignment="1">
      <alignment horizontal="right"/>
    </xf>
    <xf numFmtId="166" fontId="12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left"/>
    </xf>
    <xf numFmtId="165" fontId="16" fillId="0" borderId="3" xfId="1" applyNumberFormat="1" applyFont="1" applyBorder="1" applyAlignment="1">
      <alignment horizontal="righ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6" fontId="12" fillId="0" borderId="3" xfId="1" applyFont="1" applyBorder="1" applyAlignment="1">
      <alignment wrapText="1"/>
    </xf>
    <xf numFmtId="49" fontId="16" fillId="0" borderId="10" xfId="1" applyNumberFormat="1" applyFont="1" applyBorder="1" applyAlignment="1">
      <alignment horizontal="left"/>
    </xf>
    <xf numFmtId="166" fontId="12" fillId="2" borderId="2" xfId="1" applyFont="1" applyFill="1" applyBorder="1" applyAlignment="1">
      <alignment horizontal="justify" vertical="center"/>
    </xf>
    <xf numFmtId="49" fontId="16" fillId="2" borderId="9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/>
    </xf>
    <xf numFmtId="165" fontId="16" fillId="2" borderId="3" xfId="1" applyNumberFormat="1" applyFont="1" applyFill="1" applyBorder="1" applyAlignment="1">
      <alignment horizontal="right"/>
    </xf>
    <xf numFmtId="166" fontId="12" fillId="2" borderId="2" xfId="1" applyFont="1" applyFill="1" applyBorder="1" applyAlignment="1">
      <alignment wrapText="1"/>
    </xf>
    <xf numFmtId="166" fontId="12" fillId="2" borderId="2" xfId="1" applyFont="1" applyFill="1" applyBorder="1" applyAlignment="1">
      <alignment horizontal="left" wrapText="1"/>
    </xf>
    <xf numFmtId="166" fontId="12" fillId="2" borderId="5" xfId="1" applyFont="1" applyFill="1" applyBorder="1" applyAlignment="1">
      <alignment horizontal="left" vertical="center"/>
    </xf>
    <xf numFmtId="49" fontId="16" fillId="2" borderId="10" xfId="1" applyNumberFormat="1" applyFont="1" applyFill="1" applyBorder="1" applyAlignment="1">
      <alignment horizontal="left"/>
    </xf>
    <xf numFmtId="166" fontId="12" fillId="0" borderId="2" xfId="1" applyFont="1" applyBorder="1" applyAlignment="1">
      <alignment horizontal="left" wrapText="1"/>
    </xf>
    <xf numFmtId="166" fontId="12" fillId="0" borderId="3" xfId="1" applyFont="1" applyBorder="1" applyAlignment="1">
      <alignment horizontal="left" vertical="center"/>
    </xf>
    <xf numFmtId="166" fontId="12" fillId="0" borderId="2" xfId="1" applyFont="1" applyBorder="1" applyAlignment="1">
      <alignment horizontal="justify" vertical="center"/>
    </xf>
    <xf numFmtId="164" fontId="16" fillId="0" borderId="3" xfId="1" applyNumberFormat="1" applyFont="1" applyBorder="1" applyAlignment="1">
      <alignment horizontal="right"/>
    </xf>
    <xf numFmtId="166" fontId="12" fillId="3" borderId="2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5" fontId="16" fillId="3" borderId="3" xfId="1" applyNumberFormat="1" applyFont="1" applyFill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166" fontId="14" fillId="0" borderId="2" xfId="1" applyFont="1" applyBorder="1" applyAlignment="1">
      <alignment horizontal="left" wrapText="1"/>
    </xf>
    <xf numFmtId="49" fontId="18" fillId="0" borderId="3" xfId="1" applyNumberFormat="1" applyFont="1" applyBorder="1" applyAlignment="1">
      <alignment horizontal="center"/>
    </xf>
    <xf numFmtId="165" fontId="18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49" fontId="18" fillId="0" borderId="3" xfId="1" applyNumberFormat="1" applyFont="1" applyBorder="1" applyAlignment="1">
      <alignment horizontal="center" wrapText="1"/>
    </xf>
    <xf numFmtId="166" fontId="19" fillId="0" borderId="3" xfId="1" applyFont="1" applyBorder="1" applyAlignment="1">
      <alignment horizontal="center" wrapText="1"/>
    </xf>
    <xf numFmtId="165" fontId="19" fillId="0" borderId="3" xfId="1" applyNumberFormat="1" applyFont="1" applyBorder="1" applyAlignment="1">
      <alignment horizontal="right" wrapText="1"/>
    </xf>
    <xf numFmtId="166" fontId="12" fillId="0" borderId="8" xfId="1" applyFont="1" applyBorder="1" applyAlignment="1">
      <alignment wrapText="1"/>
    </xf>
    <xf numFmtId="49" fontId="17" fillId="0" borderId="3" xfId="1" applyNumberFormat="1" applyFont="1" applyBorder="1" applyAlignment="1">
      <alignment horizontal="center" wrapText="1"/>
    </xf>
    <xf numFmtId="166" fontId="12" fillId="0" borderId="0" xfId="1" applyFont="1" applyAlignment="1">
      <alignment horizontal="justify" vertical="center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2" fillId="2" borderId="8" xfId="1" applyFont="1" applyFill="1" applyBorder="1" applyAlignment="1">
      <alignment wrapText="1"/>
    </xf>
    <xf numFmtId="166" fontId="14" fillId="0" borderId="8" xfId="1" applyFont="1" applyBorder="1" applyAlignment="1">
      <alignment wrapText="1"/>
    </xf>
    <xf numFmtId="49" fontId="20" fillId="0" borderId="3" xfId="1" applyNumberFormat="1" applyFont="1" applyBorder="1" applyAlignment="1">
      <alignment horizontal="center" wrapText="1"/>
    </xf>
    <xf numFmtId="166" fontId="12" fillId="0" borderId="5" xfId="1" applyFont="1" applyBorder="1" applyAlignment="1">
      <alignment wrapText="1"/>
    </xf>
    <xf numFmtId="164" fontId="20" fillId="0" borderId="3" xfId="1" applyNumberFormat="1" applyFont="1" applyBorder="1" applyAlignment="1">
      <alignment horizontal="right" wrapText="1"/>
    </xf>
    <xf numFmtId="49" fontId="20" fillId="2" borderId="3" xfId="1" applyNumberFormat="1" applyFont="1" applyFill="1" applyBorder="1" applyAlignment="1">
      <alignment horizontal="center" wrapText="1"/>
    </xf>
    <xf numFmtId="164" fontId="15" fillId="0" borderId="3" xfId="1" applyNumberFormat="1" applyFont="1" applyBorder="1" applyAlignment="1">
      <alignment horizontal="right"/>
    </xf>
    <xf numFmtId="166" fontId="12" fillId="3" borderId="8" xfId="1" applyFont="1" applyFill="1" applyBorder="1" applyAlignment="1">
      <alignment wrapText="1"/>
    </xf>
    <xf numFmtId="49" fontId="20" fillId="3" borderId="3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49" fontId="15" fillId="0" borderId="3" xfId="1" applyNumberFormat="1" applyFont="1" applyBorder="1" applyAlignment="1">
      <alignment horizontal="left"/>
    </xf>
    <xf numFmtId="166" fontId="12" fillId="0" borderId="8" xfId="1" applyFont="1" applyBorder="1" applyAlignment="1">
      <alignment horizontal="left" wrapText="1"/>
    </xf>
    <xf numFmtId="166" fontId="12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7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center"/>
    </xf>
    <xf numFmtId="165" fontId="16" fillId="4" borderId="3" xfId="1" applyNumberFormat="1" applyFont="1" applyFill="1" applyBorder="1" applyAlignment="1">
      <alignment horizontal="right"/>
    </xf>
    <xf numFmtId="166" fontId="12" fillId="0" borderId="6" xfId="1" applyFont="1" applyBorder="1" applyAlignment="1">
      <alignment horizontal="left" wrapText="1"/>
    </xf>
    <xf numFmtId="166" fontId="19" fillId="0" borderId="3" xfId="1" applyFont="1" applyBorder="1" applyAlignment="1">
      <alignment wrapText="1"/>
    </xf>
    <xf numFmtId="49" fontId="22" fillId="0" borderId="3" xfId="1" applyNumberFormat="1" applyFont="1" applyBorder="1" applyAlignment="1">
      <alignment horizontal="center"/>
    </xf>
    <xf numFmtId="49" fontId="22" fillId="0" borderId="11" xfId="1" applyNumberFormat="1" applyFont="1" applyBorder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166" fontId="24" fillId="0" borderId="3" xfId="1" applyFont="1" applyBorder="1" applyAlignment="1">
      <alignment horizontal="center" wrapText="1"/>
    </xf>
    <xf numFmtId="166" fontId="19" fillId="0" borderId="0" xfId="1" applyFont="1" applyBorder="1" applyAlignment="1">
      <alignment wrapText="1"/>
    </xf>
    <xf numFmtId="49" fontId="22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166" fontId="24" fillId="0" borderId="0" xfId="1" applyFont="1" applyBorder="1" applyAlignment="1">
      <alignment horizontal="center" wrapText="1"/>
    </xf>
    <xf numFmtId="165" fontId="24" fillId="0" borderId="0" xfId="1" applyNumberFormat="1" applyFont="1" applyBorder="1" applyAlignment="1">
      <alignment horizontal="right" wrapText="1"/>
    </xf>
    <xf numFmtId="166" fontId="24" fillId="0" borderId="0" xfId="1" applyFont="1" applyBorder="1" applyAlignment="1">
      <alignment wrapText="1"/>
    </xf>
    <xf numFmtId="166" fontId="23" fillId="0" borderId="0" xfId="1" applyFont="1" applyBorder="1" applyAlignment="1">
      <alignment wrapText="1"/>
    </xf>
    <xf numFmtId="165" fontId="13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6" fontId="26" fillId="0" borderId="0" xfId="1" applyFont="1"/>
    <xf numFmtId="166" fontId="26" fillId="0" borderId="0" xfId="1" applyFont="1" applyBorder="1"/>
    <xf numFmtId="49" fontId="26" fillId="0" borderId="0" xfId="1" applyNumberFormat="1" applyFont="1"/>
    <xf numFmtId="164" fontId="15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164" fontId="24" fillId="0" borderId="0" xfId="1" applyNumberFormat="1" applyFont="1" applyBorder="1" applyAlignment="1">
      <alignment horizontal="right" wrapText="1"/>
    </xf>
    <xf numFmtId="166" fontId="12" fillId="5" borderId="10" xfId="1" applyFont="1" applyFill="1" applyBorder="1" applyAlignment="1">
      <alignment wrapText="1"/>
    </xf>
    <xf numFmtId="49" fontId="16" fillId="5" borderId="9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center"/>
    </xf>
    <xf numFmtId="165" fontId="16" fillId="5" borderId="3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horizontal="left" vertical="center"/>
    </xf>
    <xf numFmtId="49" fontId="16" fillId="4" borderId="10" xfId="1" applyNumberFormat="1" applyFont="1" applyFill="1" applyBorder="1" applyAlignment="1">
      <alignment horizontal="left"/>
    </xf>
    <xf numFmtId="166" fontId="12" fillId="4" borderId="4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left"/>
    </xf>
    <xf numFmtId="49" fontId="15" fillId="4" borderId="3" xfId="1" applyNumberFormat="1" applyFont="1" applyFill="1" applyBorder="1" applyAlignment="1">
      <alignment horizontal="center"/>
    </xf>
    <xf numFmtId="49" fontId="15" fillId="4" borderId="3" xfId="1" applyNumberFormat="1" applyFont="1" applyFill="1" applyBorder="1" applyAlignment="1">
      <alignment horizontal="left"/>
    </xf>
    <xf numFmtId="166" fontId="14" fillId="4" borderId="8" xfId="1" applyFont="1" applyFill="1" applyBorder="1" applyAlignment="1">
      <alignment wrapText="1"/>
    </xf>
    <xf numFmtId="166" fontId="14" fillId="4" borderId="2" xfId="1" applyFont="1" applyFill="1" applyBorder="1" applyAlignment="1">
      <alignment wrapText="1"/>
    </xf>
    <xf numFmtId="166" fontId="12" fillId="4" borderId="2" xfId="1" applyFont="1" applyFill="1" applyBorder="1" applyAlignment="1">
      <alignment wrapText="1"/>
    </xf>
    <xf numFmtId="49" fontId="16" fillId="5" borderId="3" xfId="1" applyNumberFormat="1" applyFont="1" applyFill="1" applyBorder="1" applyAlignment="1">
      <alignment horizontal="center"/>
    </xf>
    <xf numFmtId="166" fontId="12" fillId="5" borderId="2" xfId="1" applyFont="1" applyFill="1" applyBorder="1" applyAlignment="1">
      <alignment horizontal="left" wrapText="1"/>
    </xf>
    <xf numFmtId="164" fontId="17" fillId="5" borderId="3" xfId="1" applyNumberFormat="1" applyFont="1" applyFill="1" applyBorder="1" applyAlignment="1">
      <alignment horizontal="right"/>
    </xf>
    <xf numFmtId="165" fontId="17" fillId="4" borderId="3" xfId="1" applyNumberFormat="1" applyFont="1" applyFill="1" applyBorder="1" applyAlignment="1">
      <alignment horizontal="righ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left"/>
    </xf>
    <xf numFmtId="164" fontId="23" fillId="0" borderId="0" xfId="1" applyNumberFormat="1" applyFont="1" applyBorder="1" applyAlignment="1">
      <alignment horizontal="right" wrapText="1"/>
    </xf>
    <xf numFmtId="166" fontId="12" fillId="4" borderId="8" xfId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center" wrapText="1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4" fillId="4" borderId="2" xfId="1" applyFont="1" applyFill="1" applyBorder="1" applyAlignment="1">
      <alignment horizontal="left" wrapText="1"/>
    </xf>
    <xf numFmtId="165" fontId="21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justify" vertical="center"/>
    </xf>
    <xf numFmtId="49" fontId="19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center" wrapText="1"/>
    </xf>
    <xf numFmtId="49" fontId="16" fillId="4" borderId="9" xfId="1" applyNumberFormat="1" applyFont="1" applyFill="1" applyBorder="1" applyAlignment="1"/>
    <xf numFmtId="49" fontId="20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49" fontId="17" fillId="4" borderId="3" xfId="1" applyNumberFormat="1" applyFont="1" applyFill="1" applyBorder="1" applyAlignment="1">
      <alignment wrapText="1"/>
    </xf>
    <xf numFmtId="49" fontId="16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horizontal="left"/>
    </xf>
    <xf numFmtId="165" fontId="20" fillId="3" borderId="3" xfId="1" applyNumberFormat="1" applyFont="1" applyFill="1" applyBorder="1" applyAlignment="1">
      <alignment horizontal="right" wrapText="1"/>
    </xf>
    <xf numFmtId="165" fontId="22" fillId="5" borderId="3" xfId="1" applyNumberFormat="1" applyFont="1" applyFill="1" applyBorder="1" applyAlignment="1">
      <alignment horizontal="right"/>
    </xf>
    <xf numFmtId="165" fontId="13" fillId="4" borderId="3" xfId="1" applyNumberFormat="1" applyFont="1" applyFill="1" applyBorder="1" applyAlignment="1">
      <alignment horizontal="right"/>
    </xf>
    <xf numFmtId="165" fontId="22" fillId="4" borderId="3" xfId="1" applyNumberFormat="1" applyFont="1" applyFill="1" applyBorder="1" applyAlignment="1">
      <alignment horizontal="right"/>
    </xf>
    <xf numFmtId="165" fontId="15" fillId="5" borderId="3" xfId="1" applyNumberFormat="1" applyFont="1" applyFill="1" applyBorder="1" applyAlignment="1">
      <alignment horizontal="right"/>
    </xf>
    <xf numFmtId="49" fontId="16" fillId="5" borderId="10" xfId="1" applyNumberFormat="1" applyFont="1" applyFill="1" applyBorder="1" applyAlignment="1">
      <alignment horizontal="left"/>
    </xf>
    <xf numFmtId="164" fontId="23" fillId="0" borderId="3" xfId="1" applyNumberFormat="1" applyFont="1" applyBorder="1" applyAlignment="1">
      <alignment horizontal="right" wrapText="1"/>
    </xf>
    <xf numFmtId="164" fontId="13" fillId="4" borderId="3" xfId="1" applyNumberFormat="1" applyFont="1" applyFill="1" applyBorder="1" applyAlignment="1">
      <alignment horizontal="right"/>
    </xf>
    <xf numFmtId="166" fontId="12" fillId="5" borderId="3" xfId="1" applyFont="1" applyFill="1" applyBorder="1" applyAlignment="1">
      <alignment horizontal="left" vertical="center"/>
    </xf>
    <xf numFmtId="166" fontId="12" fillId="5" borderId="3" xfId="1" applyFont="1" applyFill="1" applyBorder="1" applyAlignment="1">
      <alignment horizontal="left" vertical="center" wrapText="1"/>
    </xf>
    <xf numFmtId="166" fontId="12" fillId="4" borderId="5" xfId="1" applyFont="1" applyFill="1" applyBorder="1" applyAlignment="1">
      <alignment horizontal="left" wrapText="1"/>
    </xf>
    <xf numFmtId="166" fontId="12" fillId="4" borderId="2" xfId="1" applyFont="1" applyFill="1" applyBorder="1" applyAlignment="1">
      <alignment horizontal="justify" vertical="center"/>
    </xf>
    <xf numFmtId="164" fontId="16" fillId="5" borderId="3" xfId="1" applyNumberFormat="1" applyFont="1" applyFill="1" applyBorder="1" applyAlignment="1">
      <alignment horizontal="right"/>
    </xf>
    <xf numFmtId="166" fontId="14" fillId="4" borderId="1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right"/>
    </xf>
    <xf numFmtId="2" fontId="15" fillId="4" borderId="9" xfId="1" applyNumberFormat="1" applyFont="1" applyFill="1" applyBorder="1" applyAlignment="1">
      <alignment horizontal="right"/>
    </xf>
    <xf numFmtId="2" fontId="15" fillId="4" borderId="3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4" fontId="20" fillId="4" borderId="3" xfId="1" applyNumberFormat="1" applyFont="1" applyFill="1" applyBorder="1" applyAlignment="1">
      <alignment horizontal="right" wrapText="1"/>
    </xf>
    <xf numFmtId="164" fontId="16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left" vertical="center"/>
    </xf>
    <xf numFmtId="0" fontId="27" fillId="6" borderId="14" xfId="0" applyFont="1" applyFill="1" applyBorder="1" applyAlignment="1">
      <alignment horizontal="justify" vertical="center" wrapText="1"/>
    </xf>
    <xf numFmtId="166" fontId="14" fillId="5" borderId="2" xfId="1" applyFont="1" applyFill="1" applyBorder="1" applyAlignment="1">
      <alignment horizontal="left" wrapText="1"/>
    </xf>
    <xf numFmtId="49" fontId="15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left"/>
    </xf>
    <xf numFmtId="49" fontId="28" fillId="4" borderId="13" xfId="0" applyNumberFormat="1" applyFont="1" applyFill="1" applyBorder="1" applyAlignment="1">
      <alignment horizontal="left" vertical="top" wrapText="1"/>
    </xf>
    <xf numFmtId="2" fontId="16" fillId="0" borderId="3" xfId="1" applyNumberFormat="1" applyFont="1" applyBorder="1" applyAlignment="1">
      <alignment horizontal="right"/>
    </xf>
    <xf numFmtId="2" fontId="16" fillId="2" borderId="3" xfId="1" applyNumberFormat="1" applyFont="1" applyFill="1" applyBorder="1" applyAlignment="1">
      <alignment horizontal="right"/>
    </xf>
    <xf numFmtId="0" fontId="29" fillId="0" borderId="0" xfId="0" applyFont="1"/>
    <xf numFmtId="0" fontId="29" fillId="6" borderId="15" xfId="0" applyFont="1" applyFill="1" applyBorder="1" applyAlignment="1">
      <alignment vertical="center" wrapText="1"/>
    </xf>
    <xf numFmtId="49" fontId="29" fillId="6" borderId="16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164" fontId="19" fillId="0" borderId="3" xfId="1" applyNumberFormat="1" applyFont="1" applyBorder="1" applyAlignment="1">
      <alignment horizontal="right" wrapText="1"/>
    </xf>
    <xf numFmtId="164" fontId="18" fillId="4" borderId="3" xfId="1" applyNumberFormat="1" applyFont="1" applyFill="1" applyBorder="1" applyAlignment="1">
      <alignment horizontal="right"/>
    </xf>
    <xf numFmtId="166" fontId="12" fillId="4" borderId="2" xfId="1" applyFont="1" applyFill="1" applyBorder="1" applyAlignment="1">
      <alignment horizontal="left" vertical="center" wrapText="1"/>
    </xf>
    <xf numFmtId="164" fontId="21" fillId="4" borderId="3" xfId="1" applyNumberFormat="1" applyFont="1" applyFill="1" applyBorder="1" applyAlignment="1">
      <alignment horizontal="right"/>
    </xf>
    <xf numFmtId="0" fontId="32" fillId="6" borderId="15" xfId="0" applyFont="1" applyFill="1" applyBorder="1" applyAlignment="1">
      <alignment vertical="center" wrapText="1"/>
    </xf>
    <xf numFmtId="0" fontId="32" fillId="6" borderId="17" xfId="0" applyFont="1" applyFill="1" applyBorder="1" applyAlignment="1">
      <alignment vertical="center" wrapText="1"/>
    </xf>
    <xf numFmtId="0" fontId="33" fillId="0" borderId="0" xfId="0" applyFont="1"/>
    <xf numFmtId="166" fontId="19" fillId="4" borderId="3" xfId="1" applyFont="1" applyFill="1" applyBorder="1" applyAlignment="1">
      <alignment horizontal="center" wrapText="1"/>
    </xf>
    <xf numFmtId="164" fontId="19" fillId="4" borderId="3" xfId="1" applyNumberFormat="1" applyFont="1" applyFill="1" applyBorder="1" applyAlignment="1">
      <alignment horizontal="right" wrapText="1"/>
    </xf>
    <xf numFmtId="2" fontId="16" fillId="5" borderId="3" xfId="1" applyNumberFormat="1" applyFont="1" applyFill="1" applyBorder="1" applyAlignment="1">
      <alignment horizontal="right"/>
    </xf>
    <xf numFmtId="43" fontId="34" fillId="4" borderId="12" xfId="8" applyFont="1" applyFill="1" applyBorder="1" applyAlignment="1">
      <alignment horizontal="right"/>
    </xf>
    <xf numFmtId="0" fontId="0" fillId="4" borderId="0" xfId="0" applyFill="1"/>
    <xf numFmtId="166" fontId="25" fillId="0" borderId="0" xfId="1" applyFont="1" applyFill="1" applyBorder="1" applyAlignment="1">
      <alignment horizontal="left" wrapText="1"/>
    </xf>
    <xf numFmtId="166" fontId="25" fillId="0" borderId="0" xfId="1" applyFont="1" applyFill="1" applyBorder="1" applyAlignment="1">
      <alignment horizontal="center" wrapText="1"/>
    </xf>
    <xf numFmtId="165" fontId="24" fillId="0" borderId="0" xfId="1" applyNumberFormat="1" applyFont="1" applyBorder="1" applyAlignment="1">
      <alignment horizontal="right" vertical="top" wrapText="1"/>
    </xf>
    <xf numFmtId="166" fontId="12" fillId="2" borderId="8" xfId="1" applyFont="1" applyFill="1" applyBorder="1" applyAlignment="1">
      <alignment horizontal="left" wrapText="1"/>
    </xf>
    <xf numFmtId="166" fontId="20" fillId="0" borderId="0" xfId="1" applyFont="1" applyBorder="1" applyAlignment="1">
      <alignment wrapText="1"/>
    </xf>
    <xf numFmtId="49" fontId="16" fillId="0" borderId="3" xfId="1" applyNumberFormat="1" applyFont="1" applyBorder="1" applyAlignment="1"/>
    <xf numFmtId="49" fontId="15" fillId="4" borderId="3" xfId="1" applyNumberFormat="1" applyFont="1" applyFill="1" applyBorder="1" applyAlignment="1"/>
    <xf numFmtId="49" fontId="15" fillId="0" borderId="3" xfId="1" applyNumberFormat="1" applyFont="1" applyBorder="1" applyAlignment="1"/>
    <xf numFmtId="166" fontId="1" fillId="0" borderId="0" xfId="1" applyFont="1" applyAlignment="1">
      <alignment horizontal="left"/>
    </xf>
    <xf numFmtId="0" fontId="24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5" fillId="0" borderId="0" xfId="1" applyFont="1" applyFill="1" applyBorder="1" applyAlignment="1">
      <alignment horizontal="left" vertical="top" wrapText="1"/>
    </xf>
    <xf numFmtId="166" fontId="25" fillId="0" borderId="0" xfId="1" applyFont="1" applyFill="1" applyBorder="1" applyAlignment="1">
      <alignment horizontal="center" wrapText="1"/>
    </xf>
    <xf numFmtId="2" fontId="24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7"/>
  <sheetViews>
    <sheetView tabSelected="1" zoomScale="90" zoomScaleNormal="90" workbookViewId="0">
      <selection activeCell="F1" sqref="F1:J1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07"/>
      <c r="G1" s="207"/>
      <c r="H1" s="207"/>
      <c r="I1" s="207"/>
      <c r="J1" s="207"/>
    </row>
    <row r="2" spans="1:10" ht="12.75" customHeight="1">
      <c r="A2" s="4"/>
      <c r="B2" s="5"/>
      <c r="C2" s="5"/>
      <c r="D2" s="5"/>
      <c r="E2" s="5"/>
      <c r="F2" s="215" t="s">
        <v>214</v>
      </c>
      <c r="G2" s="216"/>
      <c r="H2" s="216"/>
      <c r="I2" s="216"/>
      <c r="J2" s="216"/>
    </row>
    <row r="3" spans="1:10" ht="12.75" customHeight="1">
      <c r="A3" s="4"/>
      <c r="B3" s="5"/>
      <c r="C3" s="5"/>
      <c r="D3" s="5"/>
      <c r="E3" s="5"/>
      <c r="F3" s="216"/>
      <c r="G3" s="216"/>
      <c r="H3" s="216"/>
      <c r="I3" s="216"/>
      <c r="J3" s="216"/>
    </row>
    <row r="4" spans="1:10" ht="12.75" customHeight="1">
      <c r="A4" s="4"/>
      <c r="B4" s="5"/>
      <c r="C4" s="5"/>
      <c r="D4" s="5"/>
      <c r="E4" s="5"/>
      <c r="F4" s="216"/>
      <c r="G4" s="216"/>
      <c r="H4" s="216"/>
      <c r="I4" s="216"/>
      <c r="J4" s="216"/>
    </row>
    <row r="5" spans="1:10" ht="12.75" customHeight="1">
      <c r="A5" s="4"/>
      <c r="B5" s="5"/>
      <c r="C5" s="5"/>
      <c r="D5" s="5"/>
      <c r="E5" s="5"/>
      <c r="F5" s="216"/>
      <c r="G5" s="216"/>
      <c r="H5" s="216"/>
      <c r="I5" s="216"/>
      <c r="J5" s="216"/>
    </row>
    <row r="6" spans="1:10" ht="12.75" customHeight="1">
      <c r="A6" s="4"/>
      <c r="B6" s="5"/>
      <c r="C6" s="5"/>
      <c r="D6" s="5"/>
      <c r="E6" s="5"/>
      <c r="F6" s="216"/>
      <c r="G6" s="216"/>
      <c r="H6" s="216"/>
      <c r="I6" s="216"/>
      <c r="J6" s="216"/>
    </row>
    <row r="7" spans="1:10" ht="12.75" customHeight="1">
      <c r="A7" s="4"/>
      <c r="B7" s="5"/>
      <c r="C7" s="5"/>
      <c r="D7" s="5"/>
      <c r="E7" s="5"/>
      <c r="F7" s="216"/>
      <c r="G7" s="216"/>
      <c r="H7" s="216"/>
      <c r="I7" s="216"/>
      <c r="J7" s="216"/>
    </row>
    <row r="8" spans="1:10" ht="13.5" customHeight="1">
      <c r="A8" s="4"/>
      <c r="B8" s="6"/>
      <c r="C8" s="7"/>
      <c r="D8" s="7"/>
      <c r="E8" s="4"/>
      <c r="F8" s="216"/>
      <c r="G8" s="216"/>
      <c r="H8" s="216"/>
      <c r="I8" s="216"/>
      <c r="J8" s="216"/>
    </row>
    <row r="9" spans="1:10" ht="13.5" customHeight="1">
      <c r="A9" s="4"/>
      <c r="B9" s="6"/>
      <c r="C9" s="7"/>
      <c r="D9" s="7"/>
      <c r="E9" s="4"/>
      <c r="F9" s="216"/>
      <c r="G9" s="216"/>
      <c r="H9" s="216"/>
      <c r="I9" s="216"/>
      <c r="J9" s="216"/>
    </row>
    <row r="10" spans="1:10" ht="13.5" customHeight="1">
      <c r="A10" s="4"/>
      <c r="B10" s="6"/>
      <c r="C10" s="7"/>
      <c r="D10" s="7"/>
      <c r="E10" s="4"/>
      <c r="F10" s="216"/>
      <c r="G10" s="216"/>
      <c r="H10" s="216"/>
      <c r="I10" s="216"/>
      <c r="J10" s="216"/>
    </row>
    <row r="11" spans="1:10" ht="13.5" customHeight="1">
      <c r="A11" s="4"/>
      <c r="B11" s="6"/>
      <c r="C11" s="7"/>
      <c r="D11" s="7"/>
      <c r="E11" s="4"/>
      <c r="F11" s="216"/>
      <c r="G11" s="216"/>
      <c r="H11" s="216"/>
      <c r="I11" s="216"/>
      <c r="J11" s="216"/>
    </row>
    <row r="12" spans="1:10" ht="13.5" customHeight="1">
      <c r="A12" s="4"/>
      <c r="B12" s="6"/>
      <c r="C12" s="7"/>
      <c r="D12" s="7"/>
      <c r="E12" s="4"/>
      <c r="F12" s="216"/>
      <c r="G12" s="216"/>
      <c r="H12" s="216"/>
      <c r="I12" s="216"/>
      <c r="J12" s="216"/>
    </row>
    <row r="13" spans="1:10" ht="13.5" customHeight="1">
      <c r="A13" s="4"/>
      <c r="B13" s="6"/>
      <c r="C13" s="7"/>
      <c r="D13" s="7"/>
      <c r="E13" s="4"/>
      <c r="F13" s="216"/>
      <c r="G13" s="216"/>
      <c r="H13" s="216"/>
      <c r="I13" s="216"/>
      <c r="J13" s="216"/>
    </row>
    <row r="14" spans="1:10" ht="13.5" customHeight="1">
      <c r="A14" s="4"/>
      <c r="B14" s="6"/>
      <c r="C14" s="7"/>
      <c r="D14" s="7"/>
      <c r="E14" s="4"/>
      <c r="F14" s="216"/>
      <c r="G14" s="216"/>
      <c r="H14" s="216"/>
      <c r="I14" s="216"/>
      <c r="J14" s="216"/>
    </row>
    <row r="15" spans="1:10" ht="12.75" customHeight="1">
      <c r="A15" s="218" t="s">
        <v>0</v>
      </c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ht="12.75" customHeight="1">
      <c r="A16" s="218" t="s">
        <v>202</v>
      </c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15" ht="12.75" customHeight="1">
      <c r="A17" s="218" t="s">
        <v>1</v>
      </c>
      <c r="B17" s="218"/>
      <c r="C17" s="218"/>
      <c r="D17" s="218"/>
      <c r="E17" s="218"/>
      <c r="F17" s="218"/>
      <c r="G17" s="218"/>
      <c r="H17" s="218"/>
      <c r="I17" s="218"/>
      <c r="J17" s="218"/>
    </row>
    <row r="18" spans="1:15" ht="12.75" customHeight="1">
      <c r="A18" s="217" t="s">
        <v>203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5" ht="12.75" customHeight="1">
      <c r="A19" s="217" t="s">
        <v>204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5" ht="14.25" customHeight="1">
      <c r="A20" s="8"/>
      <c r="B20" s="7"/>
      <c r="C20" s="9"/>
      <c r="D20" s="9"/>
      <c r="E20" s="10"/>
      <c r="F20" s="11"/>
      <c r="G20" s="11"/>
      <c r="H20" s="11"/>
      <c r="I20" s="11" t="s">
        <v>2</v>
      </c>
      <c r="J20" s="12"/>
    </row>
    <row r="21" spans="1:15" ht="28.5" customHeight="1">
      <c r="A21" s="209" t="s">
        <v>3</v>
      </c>
      <c r="B21" s="210" t="s">
        <v>4</v>
      </c>
      <c r="C21" s="210"/>
      <c r="D21" s="210"/>
      <c r="E21" s="210"/>
      <c r="F21" s="210"/>
      <c r="G21" s="210"/>
      <c r="H21" s="13"/>
      <c r="I21" s="211" t="s">
        <v>5</v>
      </c>
      <c r="J21" s="211"/>
    </row>
    <row r="22" spans="1:15" ht="60.75" customHeight="1">
      <c r="A22" s="209"/>
      <c r="B22" s="14" t="s">
        <v>6</v>
      </c>
      <c r="C22" s="15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7" t="s">
        <v>137</v>
      </c>
      <c r="J22" s="17" t="s">
        <v>207</v>
      </c>
    </row>
    <row r="23" spans="1:15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5" s="2" customFormat="1" ht="30.75" customHeight="1">
      <c r="A24" s="166" t="s">
        <v>211</v>
      </c>
      <c r="B24" s="121">
        <v>301</v>
      </c>
      <c r="C24" s="167"/>
      <c r="D24" s="167"/>
      <c r="E24" s="167"/>
      <c r="F24" s="167"/>
      <c r="G24" s="167"/>
      <c r="H24" s="197">
        <f>H25+H100+H126+H163+H184+H233+H274+H264</f>
        <v>4572518.8499999996</v>
      </c>
      <c r="I24" s="168">
        <f>I25+I100+I126+I163+I184+I233+I274+I264</f>
        <v>3861477.5320000001</v>
      </c>
      <c r="J24" s="168">
        <f>J25+J100+J126+J163+J184+J233+J274+J264</f>
        <v>3865777.5320000001</v>
      </c>
    </row>
    <row r="25" spans="1:15" s="2" customFormat="1" ht="26.25" customHeight="1">
      <c r="A25" s="125" t="s">
        <v>13</v>
      </c>
      <c r="B25" s="121" t="s">
        <v>14</v>
      </c>
      <c r="C25" s="167" t="s">
        <v>15</v>
      </c>
      <c r="D25" s="167"/>
      <c r="E25" s="167"/>
      <c r="F25" s="167"/>
      <c r="G25" s="167"/>
      <c r="H25" s="169">
        <f>H26+H84+H90+H74</f>
        <v>2799519.5</v>
      </c>
      <c r="I25" s="169">
        <f>I26+I84+I90</f>
        <v>2558448.0300000003</v>
      </c>
      <c r="J25" s="169">
        <f>J26+J84+J90</f>
        <v>2558448.0300000003</v>
      </c>
    </row>
    <row r="26" spans="1:15" ht="61.5" customHeight="1">
      <c r="A26" s="125" t="s">
        <v>16</v>
      </c>
      <c r="B26" s="121" t="s">
        <v>14</v>
      </c>
      <c r="C26" s="122" t="s">
        <v>15</v>
      </c>
      <c r="D26" s="122" t="s">
        <v>17</v>
      </c>
      <c r="E26" s="122"/>
      <c r="F26" s="122"/>
      <c r="G26" s="122"/>
      <c r="H26" s="170">
        <f>H27</f>
        <v>2441319.5</v>
      </c>
      <c r="I26" s="170">
        <f t="shared" ref="H26:J28" si="0">I27</f>
        <v>2551448.0300000003</v>
      </c>
      <c r="J26" s="170">
        <f t="shared" si="0"/>
        <v>2551448.0300000003</v>
      </c>
    </row>
    <row r="27" spans="1:15" ht="33" customHeight="1">
      <c r="A27" s="126" t="s">
        <v>143</v>
      </c>
      <c r="B27" s="88" t="s">
        <v>14</v>
      </c>
      <c r="C27" s="90" t="s">
        <v>15</v>
      </c>
      <c r="D27" s="90" t="s">
        <v>17</v>
      </c>
      <c r="E27" s="134" t="s">
        <v>142</v>
      </c>
      <c r="F27" s="90"/>
      <c r="G27" s="90"/>
      <c r="H27" s="171">
        <f t="shared" si="0"/>
        <v>2441319.5</v>
      </c>
      <c r="I27" s="171">
        <f t="shared" si="0"/>
        <v>2551448.0300000003</v>
      </c>
      <c r="J27" s="171">
        <f t="shared" si="0"/>
        <v>2551448.0300000003</v>
      </c>
    </row>
    <row r="28" spans="1:15" ht="27.75" customHeight="1">
      <c r="A28" s="126" t="s">
        <v>18</v>
      </c>
      <c r="B28" s="88" t="s">
        <v>14</v>
      </c>
      <c r="C28" s="89" t="s">
        <v>15</v>
      </c>
      <c r="D28" s="89" t="s">
        <v>17</v>
      </c>
      <c r="E28" s="132" t="s">
        <v>144</v>
      </c>
      <c r="F28" s="89"/>
      <c r="G28" s="89"/>
      <c r="H28" s="171">
        <f t="shared" si="0"/>
        <v>2441319.5</v>
      </c>
      <c r="I28" s="171">
        <f t="shared" si="0"/>
        <v>2551448.0300000003</v>
      </c>
      <c r="J28" s="171">
        <f t="shared" si="0"/>
        <v>2551448.0300000003</v>
      </c>
      <c r="O28" s="23"/>
    </row>
    <row r="29" spans="1:15" ht="16.5" customHeight="1">
      <c r="A29" s="126" t="s">
        <v>19</v>
      </c>
      <c r="B29" s="88" t="s">
        <v>14</v>
      </c>
      <c r="C29" s="89" t="s">
        <v>15</v>
      </c>
      <c r="D29" s="89" t="s">
        <v>17</v>
      </c>
      <c r="E29" s="89" t="s">
        <v>141</v>
      </c>
      <c r="F29" s="89"/>
      <c r="G29" s="89"/>
      <c r="H29" s="171">
        <f>H30+H46+H63</f>
        <v>2441319.5</v>
      </c>
      <c r="I29" s="171">
        <f>I30+I46+I63</f>
        <v>2551448.0300000003</v>
      </c>
      <c r="J29" s="171">
        <f>J30+J46+J63</f>
        <v>2551448.0300000003</v>
      </c>
    </row>
    <row r="30" spans="1:15" ht="61.5" customHeight="1">
      <c r="A30" s="38" t="s">
        <v>20</v>
      </c>
      <c r="B30" s="39" t="s">
        <v>14</v>
      </c>
      <c r="C30" s="36" t="s">
        <v>15</v>
      </c>
      <c r="D30" s="36" t="s">
        <v>17</v>
      </c>
      <c r="E30" s="36" t="s">
        <v>141</v>
      </c>
      <c r="F30" s="36" t="s">
        <v>21</v>
      </c>
      <c r="G30" s="36"/>
      <c r="H30" s="181">
        <f>H31</f>
        <v>2188619.5</v>
      </c>
      <c r="I30" s="181">
        <f>I31</f>
        <v>2231359.5</v>
      </c>
      <c r="J30" s="181">
        <f>J31</f>
        <v>2231359.5</v>
      </c>
    </row>
    <row r="31" spans="1:15" ht="30" customHeight="1">
      <c r="A31" s="40" t="s">
        <v>22</v>
      </c>
      <c r="B31" s="41" t="s">
        <v>14</v>
      </c>
      <c r="C31" s="42" t="s">
        <v>15</v>
      </c>
      <c r="D31" s="42" t="s">
        <v>17</v>
      </c>
      <c r="E31" s="89" t="s">
        <v>141</v>
      </c>
      <c r="F31" s="42" t="s">
        <v>23</v>
      </c>
      <c r="G31" s="42"/>
      <c r="H31" s="182">
        <f>H32+H36+H40</f>
        <v>2188619.5</v>
      </c>
      <c r="I31" s="182">
        <f>I32+I36+I40</f>
        <v>2231359.5</v>
      </c>
      <c r="J31" s="182">
        <f>J32+J36+J40</f>
        <v>2231359.5</v>
      </c>
    </row>
    <row r="32" spans="1:15" ht="30" customHeight="1">
      <c r="A32" s="44" t="s">
        <v>24</v>
      </c>
      <c r="B32" s="41" t="s">
        <v>14</v>
      </c>
      <c r="C32" s="42" t="s">
        <v>15</v>
      </c>
      <c r="D32" s="42" t="s">
        <v>17</v>
      </c>
      <c r="E32" s="36" t="s">
        <v>141</v>
      </c>
      <c r="F32" s="42" t="s">
        <v>25</v>
      </c>
      <c r="G32" s="42"/>
      <c r="H32" s="182">
        <f>H33</f>
        <v>1632855.5</v>
      </c>
      <c r="I32" s="182">
        <f>I34</f>
        <v>1675595.5</v>
      </c>
      <c r="J32" s="182">
        <f>J34</f>
        <v>1675595.5</v>
      </c>
    </row>
    <row r="33" spans="1:10" ht="15.75" customHeight="1">
      <c r="A33" s="45" t="s">
        <v>26</v>
      </c>
      <c r="B33" s="41" t="s">
        <v>14</v>
      </c>
      <c r="C33" s="42" t="s">
        <v>15</v>
      </c>
      <c r="D33" s="42" t="s">
        <v>17</v>
      </c>
      <c r="E33" s="89" t="s">
        <v>141</v>
      </c>
      <c r="F33" s="42" t="s">
        <v>25</v>
      </c>
      <c r="G33" s="42" t="s">
        <v>27</v>
      </c>
      <c r="H33" s="182">
        <f t="shared" ref="H33:J34" si="1">H34</f>
        <v>1632855.5</v>
      </c>
      <c r="I33" s="182">
        <f t="shared" si="1"/>
        <v>1675595.5</v>
      </c>
      <c r="J33" s="182">
        <f t="shared" si="1"/>
        <v>1675595.5</v>
      </c>
    </row>
    <row r="34" spans="1:10" ht="19.5" customHeight="1">
      <c r="A34" s="46" t="s">
        <v>28</v>
      </c>
      <c r="B34" s="47" t="s">
        <v>14</v>
      </c>
      <c r="C34" s="42" t="s">
        <v>15</v>
      </c>
      <c r="D34" s="42" t="s">
        <v>17</v>
      </c>
      <c r="E34" s="36" t="s">
        <v>141</v>
      </c>
      <c r="F34" s="42" t="s">
        <v>25</v>
      </c>
      <c r="G34" s="42" t="s">
        <v>29</v>
      </c>
      <c r="H34" s="182">
        <f t="shared" si="1"/>
        <v>1632855.5</v>
      </c>
      <c r="I34" s="182">
        <f t="shared" si="1"/>
        <v>1675595.5</v>
      </c>
      <c r="J34" s="182">
        <f t="shared" si="1"/>
        <v>1675595.5</v>
      </c>
    </row>
    <row r="35" spans="1:10" ht="15.75" customHeight="1">
      <c r="A35" s="161" t="s">
        <v>30</v>
      </c>
      <c r="B35" s="158" t="s">
        <v>14</v>
      </c>
      <c r="C35" s="116" t="s">
        <v>15</v>
      </c>
      <c r="D35" s="116" t="s">
        <v>17</v>
      </c>
      <c r="E35" s="89" t="s">
        <v>141</v>
      </c>
      <c r="F35" s="116" t="s">
        <v>25</v>
      </c>
      <c r="G35" s="116" t="s">
        <v>31</v>
      </c>
      <c r="H35" s="165">
        <f>1675595.5-42740</f>
        <v>1632855.5</v>
      </c>
      <c r="I35" s="196">
        <v>1675595.5</v>
      </c>
      <c r="J35" s="196">
        <f>I35</f>
        <v>1675595.5</v>
      </c>
    </row>
    <row r="36" spans="1:10" ht="47.25" customHeight="1">
      <c r="A36" s="162" t="s">
        <v>36</v>
      </c>
      <c r="B36" s="158" t="s">
        <v>14</v>
      </c>
      <c r="C36" s="116" t="s">
        <v>15</v>
      </c>
      <c r="D36" s="116" t="s">
        <v>17</v>
      </c>
      <c r="E36" s="36" t="s">
        <v>141</v>
      </c>
      <c r="F36" s="116" t="s">
        <v>37</v>
      </c>
      <c r="G36" s="116"/>
      <c r="H36" s="165">
        <f t="shared" ref="H36:J38" si="2">H37</f>
        <v>38198</v>
      </c>
      <c r="I36" s="196">
        <f t="shared" si="2"/>
        <v>38198</v>
      </c>
      <c r="J36" s="117">
        <f t="shared" si="2"/>
        <v>38198</v>
      </c>
    </row>
    <row r="37" spans="1:10" ht="17.25" customHeight="1">
      <c r="A37" s="162" t="s">
        <v>26</v>
      </c>
      <c r="B37" s="158" t="s">
        <v>14</v>
      </c>
      <c r="C37" s="116" t="s">
        <v>15</v>
      </c>
      <c r="D37" s="116" t="s">
        <v>17</v>
      </c>
      <c r="E37" s="89" t="s">
        <v>141</v>
      </c>
      <c r="F37" s="116" t="s">
        <v>37</v>
      </c>
      <c r="G37" s="116" t="s">
        <v>27</v>
      </c>
      <c r="H37" s="165">
        <f t="shared" si="2"/>
        <v>38198</v>
      </c>
      <c r="I37" s="117">
        <f t="shared" si="2"/>
        <v>38198</v>
      </c>
      <c r="J37" s="117">
        <f t="shared" si="2"/>
        <v>38198</v>
      </c>
    </row>
    <row r="38" spans="1:10" ht="17.25" customHeight="1">
      <c r="A38" s="162" t="s">
        <v>32</v>
      </c>
      <c r="B38" s="158" t="s">
        <v>14</v>
      </c>
      <c r="C38" s="116" t="s">
        <v>15</v>
      </c>
      <c r="D38" s="116" t="s">
        <v>17</v>
      </c>
      <c r="E38" s="36" t="s">
        <v>141</v>
      </c>
      <c r="F38" s="116" t="s">
        <v>37</v>
      </c>
      <c r="G38" s="116" t="s">
        <v>33</v>
      </c>
      <c r="H38" s="165">
        <f t="shared" si="2"/>
        <v>38198</v>
      </c>
      <c r="I38" s="117">
        <f t="shared" si="2"/>
        <v>38198</v>
      </c>
      <c r="J38" s="117">
        <f t="shared" si="2"/>
        <v>38198</v>
      </c>
    </row>
    <row r="39" spans="1:10" ht="30" customHeight="1">
      <c r="A39" s="162" t="s">
        <v>34</v>
      </c>
      <c r="B39" s="158" t="s">
        <v>38</v>
      </c>
      <c r="C39" s="116" t="s">
        <v>15</v>
      </c>
      <c r="D39" s="116" t="s">
        <v>17</v>
      </c>
      <c r="E39" s="89" t="s">
        <v>141</v>
      </c>
      <c r="F39" s="116" t="s">
        <v>37</v>
      </c>
      <c r="G39" s="116" t="s">
        <v>35</v>
      </c>
      <c r="H39" s="165">
        <v>38198</v>
      </c>
      <c r="I39" s="117">
        <f>H39</f>
        <v>38198</v>
      </c>
      <c r="J39" s="117">
        <f>I39</f>
        <v>38198</v>
      </c>
    </row>
    <row r="40" spans="1:10" ht="44.25" customHeight="1">
      <c r="A40" s="114" t="s">
        <v>39</v>
      </c>
      <c r="B40" s="115" t="s">
        <v>14</v>
      </c>
      <c r="C40" s="116" t="s">
        <v>15</v>
      </c>
      <c r="D40" s="116" t="s">
        <v>17</v>
      </c>
      <c r="E40" s="36" t="s">
        <v>141</v>
      </c>
      <c r="F40" s="116" t="s">
        <v>40</v>
      </c>
      <c r="G40" s="116"/>
      <c r="H40" s="165">
        <f>H41</f>
        <v>517566</v>
      </c>
      <c r="I40" s="117">
        <f>I41</f>
        <v>517566</v>
      </c>
      <c r="J40" s="117">
        <f>J41</f>
        <v>517566</v>
      </c>
    </row>
    <row r="41" spans="1:10" ht="15.75" customHeight="1">
      <c r="A41" s="87" t="s">
        <v>26</v>
      </c>
      <c r="B41" s="88" t="s">
        <v>14</v>
      </c>
      <c r="C41" s="89" t="s">
        <v>15</v>
      </c>
      <c r="D41" s="89" t="s">
        <v>17</v>
      </c>
      <c r="E41" s="89" t="s">
        <v>141</v>
      </c>
      <c r="F41" s="89" t="s">
        <v>40</v>
      </c>
      <c r="G41" s="89" t="s">
        <v>27</v>
      </c>
      <c r="H41" s="173">
        <f>H42+H44</f>
        <v>517566</v>
      </c>
      <c r="I41" s="91">
        <f>I42+I45</f>
        <v>517566</v>
      </c>
      <c r="J41" s="91">
        <f>J42+J45</f>
        <v>517566</v>
      </c>
    </row>
    <row r="42" spans="1:10" ht="15.75" customHeight="1">
      <c r="A42" s="118" t="s">
        <v>28</v>
      </c>
      <c r="B42" s="88" t="s">
        <v>14</v>
      </c>
      <c r="C42" s="89" t="s">
        <v>15</v>
      </c>
      <c r="D42" s="89" t="s">
        <v>17</v>
      </c>
      <c r="E42" s="36" t="s">
        <v>141</v>
      </c>
      <c r="F42" s="89" t="s">
        <v>40</v>
      </c>
      <c r="G42" s="89" t="s">
        <v>29</v>
      </c>
      <c r="H42" s="173">
        <f>H43</f>
        <v>506030</v>
      </c>
      <c r="I42" s="91">
        <f>I43</f>
        <v>506030</v>
      </c>
      <c r="J42" s="91">
        <f>J43</f>
        <v>506030</v>
      </c>
    </row>
    <row r="43" spans="1:10" ht="15.75" customHeight="1">
      <c r="A43" s="163" t="s">
        <v>41</v>
      </c>
      <c r="B43" s="119" t="s">
        <v>14</v>
      </c>
      <c r="C43" s="89" t="s">
        <v>15</v>
      </c>
      <c r="D43" s="89" t="s">
        <v>17</v>
      </c>
      <c r="E43" s="89" t="s">
        <v>141</v>
      </c>
      <c r="F43" s="89" t="s">
        <v>40</v>
      </c>
      <c r="G43" s="89" t="s">
        <v>42</v>
      </c>
      <c r="H43" s="173">
        <v>506030</v>
      </c>
      <c r="I43" s="91">
        <f>H43</f>
        <v>506030</v>
      </c>
      <c r="J43" s="91">
        <f>I43</f>
        <v>506030</v>
      </c>
    </row>
    <row r="44" spans="1:10" ht="15.75" customHeight="1">
      <c r="A44" s="120" t="s">
        <v>32</v>
      </c>
      <c r="B44" s="119" t="s">
        <v>14</v>
      </c>
      <c r="C44" s="89" t="s">
        <v>15</v>
      </c>
      <c r="D44" s="89" t="s">
        <v>17</v>
      </c>
      <c r="E44" s="36" t="s">
        <v>141</v>
      </c>
      <c r="F44" s="89" t="s">
        <v>40</v>
      </c>
      <c r="G44" s="89" t="s">
        <v>33</v>
      </c>
      <c r="H44" s="173">
        <f>H45</f>
        <v>11536</v>
      </c>
      <c r="I44" s="91">
        <f>I45</f>
        <v>11536</v>
      </c>
      <c r="J44" s="91">
        <f>J45</f>
        <v>11536</v>
      </c>
    </row>
    <row r="45" spans="1:10" ht="27.75" customHeight="1">
      <c r="A45" s="120" t="s">
        <v>34</v>
      </c>
      <c r="B45" s="119" t="s">
        <v>14</v>
      </c>
      <c r="C45" s="89" t="s">
        <v>15</v>
      </c>
      <c r="D45" s="89" t="s">
        <v>17</v>
      </c>
      <c r="E45" s="89" t="s">
        <v>141</v>
      </c>
      <c r="F45" s="89" t="s">
        <v>40</v>
      </c>
      <c r="G45" s="89" t="s">
        <v>35</v>
      </c>
      <c r="H45" s="173">
        <v>11536</v>
      </c>
      <c r="I45" s="91">
        <f>H45</f>
        <v>11536</v>
      </c>
      <c r="J45" s="91">
        <f>I45</f>
        <v>11536</v>
      </c>
    </row>
    <row r="46" spans="1:10" ht="15.75" customHeight="1">
      <c r="A46" s="126" t="s">
        <v>43</v>
      </c>
      <c r="B46" s="88" t="s">
        <v>14</v>
      </c>
      <c r="C46" s="89" t="s">
        <v>15</v>
      </c>
      <c r="D46" s="89" t="s">
        <v>17</v>
      </c>
      <c r="E46" s="36" t="s">
        <v>141</v>
      </c>
      <c r="F46" s="89" t="s">
        <v>27</v>
      </c>
      <c r="G46" s="89"/>
      <c r="H46" s="173">
        <f t="shared" ref="H46:I46" si="3">H47</f>
        <v>252488.53</v>
      </c>
      <c r="I46" s="91">
        <f t="shared" si="3"/>
        <v>314088.53000000003</v>
      </c>
      <c r="J46" s="91">
        <f>J47</f>
        <v>314088.53000000003</v>
      </c>
    </row>
    <row r="47" spans="1:10" ht="30.75" customHeight="1">
      <c r="A47" s="164" t="s">
        <v>44</v>
      </c>
      <c r="B47" s="88" t="s">
        <v>14</v>
      </c>
      <c r="C47" s="89" t="s">
        <v>15</v>
      </c>
      <c r="D47" s="89" t="s">
        <v>17</v>
      </c>
      <c r="E47" s="89" t="s">
        <v>141</v>
      </c>
      <c r="F47" s="89" t="s">
        <v>45</v>
      </c>
      <c r="G47" s="89"/>
      <c r="H47" s="173">
        <f>H48+H59</f>
        <v>252488.53</v>
      </c>
      <c r="I47" s="91">
        <f>I48+I59</f>
        <v>314088.53000000003</v>
      </c>
      <c r="J47" s="91">
        <f>J48+J59</f>
        <v>314088.53000000003</v>
      </c>
    </row>
    <row r="48" spans="1:10" ht="18.75" customHeight="1">
      <c r="A48" s="126" t="s">
        <v>46</v>
      </c>
      <c r="B48" s="88" t="s">
        <v>14</v>
      </c>
      <c r="C48" s="89" t="s">
        <v>15</v>
      </c>
      <c r="D48" s="89" t="s">
        <v>17</v>
      </c>
      <c r="E48" s="36" t="s">
        <v>141</v>
      </c>
      <c r="F48" s="89" t="s">
        <v>47</v>
      </c>
      <c r="G48" s="89"/>
      <c r="H48" s="173">
        <f>H49+H55</f>
        <v>232488.53</v>
      </c>
      <c r="I48" s="91">
        <f>I49+I55</f>
        <v>294088.53000000003</v>
      </c>
      <c r="J48" s="91">
        <f>J49+J55</f>
        <v>294088.53000000003</v>
      </c>
    </row>
    <row r="49" spans="1:13" ht="15.75" customHeight="1">
      <c r="A49" s="87" t="s">
        <v>26</v>
      </c>
      <c r="B49" s="88" t="s">
        <v>14</v>
      </c>
      <c r="C49" s="89" t="s">
        <v>15</v>
      </c>
      <c r="D49" s="89" t="s">
        <v>17</v>
      </c>
      <c r="E49" s="89" t="s">
        <v>141</v>
      </c>
      <c r="F49" s="89" t="s">
        <v>47</v>
      </c>
      <c r="G49" s="89" t="s">
        <v>27</v>
      </c>
      <c r="H49" s="173">
        <f>H50</f>
        <v>168488.53</v>
      </c>
      <c r="I49" s="91">
        <f>I50</f>
        <v>220088.53</v>
      </c>
      <c r="J49" s="91">
        <f>J50</f>
        <v>220088.53</v>
      </c>
    </row>
    <row r="50" spans="1:13" ht="16.5" customHeight="1">
      <c r="A50" s="87" t="s">
        <v>48</v>
      </c>
      <c r="B50" s="88" t="s">
        <v>14</v>
      </c>
      <c r="C50" s="89" t="s">
        <v>15</v>
      </c>
      <c r="D50" s="89" t="s">
        <v>17</v>
      </c>
      <c r="E50" s="36" t="s">
        <v>141</v>
      </c>
      <c r="F50" s="89" t="s">
        <v>47</v>
      </c>
      <c r="G50" s="89" t="s">
        <v>49</v>
      </c>
      <c r="H50" s="173">
        <f>H51+H52+H53+H54</f>
        <v>168488.53</v>
      </c>
      <c r="I50" s="91">
        <f>I51+I52+I53+I54</f>
        <v>220088.53</v>
      </c>
      <c r="J50" s="91">
        <f>J51+J52+J53+J54</f>
        <v>220088.53</v>
      </c>
    </row>
    <row r="51" spans="1:13" ht="16.5" customHeight="1">
      <c r="A51" s="87" t="s">
        <v>50</v>
      </c>
      <c r="B51" s="88" t="s">
        <v>14</v>
      </c>
      <c r="C51" s="89" t="s">
        <v>15</v>
      </c>
      <c r="D51" s="89" t="s">
        <v>17</v>
      </c>
      <c r="E51" s="89" t="s">
        <v>141</v>
      </c>
      <c r="F51" s="89" t="s">
        <v>47</v>
      </c>
      <c r="G51" s="89" t="s">
        <v>51</v>
      </c>
      <c r="H51" s="91">
        <f>37300+5000</f>
        <v>42300</v>
      </c>
      <c r="I51" s="91">
        <v>37300</v>
      </c>
      <c r="J51" s="91">
        <f>I51</f>
        <v>37300</v>
      </c>
    </row>
    <row r="52" spans="1:13" ht="18" customHeight="1">
      <c r="A52" s="87" t="s">
        <v>146</v>
      </c>
      <c r="B52" s="88" t="s">
        <v>14</v>
      </c>
      <c r="C52" s="89" t="s">
        <v>15</v>
      </c>
      <c r="D52" s="89" t="s">
        <v>17</v>
      </c>
      <c r="E52" s="36" t="s">
        <v>141</v>
      </c>
      <c r="F52" s="89" t="s">
        <v>47</v>
      </c>
      <c r="G52" s="89" t="s">
        <v>145</v>
      </c>
      <c r="H52" s="91">
        <v>116000</v>
      </c>
      <c r="I52" s="91">
        <v>126000</v>
      </c>
      <c r="J52" s="91">
        <f>I52</f>
        <v>126000</v>
      </c>
    </row>
    <row r="53" spans="1:13" ht="17.25" customHeight="1">
      <c r="A53" s="128" t="s">
        <v>54</v>
      </c>
      <c r="B53" s="115" t="s">
        <v>14</v>
      </c>
      <c r="C53" s="116" t="s">
        <v>15</v>
      </c>
      <c r="D53" s="116" t="s">
        <v>17</v>
      </c>
      <c r="E53" s="89" t="s">
        <v>141</v>
      </c>
      <c r="F53" s="116" t="s">
        <v>47</v>
      </c>
      <c r="G53" s="116" t="s">
        <v>55</v>
      </c>
      <c r="H53" s="165">
        <f>5000-211.47</f>
        <v>4788.53</v>
      </c>
      <c r="I53" s="117">
        <f>H53</f>
        <v>4788.53</v>
      </c>
      <c r="J53" s="117">
        <f t="shared" ref="J53:J54" si="4">I53</f>
        <v>4788.53</v>
      </c>
    </row>
    <row r="54" spans="1:13" ht="16.5" customHeight="1">
      <c r="A54" s="128" t="s">
        <v>56</v>
      </c>
      <c r="B54" s="115" t="s">
        <v>14</v>
      </c>
      <c r="C54" s="116" t="s">
        <v>15</v>
      </c>
      <c r="D54" s="116" t="s">
        <v>17</v>
      </c>
      <c r="E54" s="36" t="s">
        <v>141</v>
      </c>
      <c r="F54" s="116" t="s">
        <v>47</v>
      </c>
      <c r="G54" s="116" t="s">
        <v>57</v>
      </c>
      <c r="H54" s="165">
        <f>12000-6600</f>
        <v>5400</v>
      </c>
      <c r="I54" s="117">
        <v>52000</v>
      </c>
      <c r="J54" s="117">
        <f t="shared" si="4"/>
        <v>52000</v>
      </c>
    </row>
    <row r="55" spans="1:13" ht="15.75" customHeight="1">
      <c r="A55" s="52" t="s">
        <v>58</v>
      </c>
      <c r="B55" s="53" t="s">
        <v>14</v>
      </c>
      <c r="C55" s="54" t="s">
        <v>15</v>
      </c>
      <c r="D55" s="54" t="s">
        <v>17</v>
      </c>
      <c r="E55" s="36" t="s">
        <v>141</v>
      </c>
      <c r="F55" s="54" t="s">
        <v>47</v>
      </c>
      <c r="G55" s="54" t="s">
        <v>59</v>
      </c>
      <c r="H55" s="55">
        <f>H56</f>
        <v>64000</v>
      </c>
      <c r="I55" s="55">
        <f>I56</f>
        <v>74000</v>
      </c>
      <c r="J55" s="55">
        <f>J56</f>
        <v>74000</v>
      </c>
      <c r="K55" s="26"/>
      <c r="L55" s="26"/>
      <c r="M55" s="26"/>
    </row>
    <row r="56" spans="1:13" ht="16.5" customHeight="1">
      <c r="A56" s="45" t="s">
        <v>62</v>
      </c>
      <c r="B56" s="41" t="s">
        <v>14</v>
      </c>
      <c r="C56" s="42" t="s">
        <v>15</v>
      </c>
      <c r="D56" s="42" t="s">
        <v>17</v>
      </c>
      <c r="E56" s="36" t="s">
        <v>141</v>
      </c>
      <c r="F56" s="42" t="s">
        <v>47</v>
      </c>
      <c r="G56" s="42" t="s">
        <v>63</v>
      </c>
      <c r="H56" s="117">
        <f>H57+H58</f>
        <v>64000</v>
      </c>
      <c r="I56" s="117">
        <f>I57+I58</f>
        <v>74000</v>
      </c>
      <c r="J56" s="117">
        <f>J57+J58</f>
        <v>74000</v>
      </c>
    </row>
    <row r="57" spans="1:13" ht="16.5" customHeight="1">
      <c r="A57" s="45" t="s">
        <v>64</v>
      </c>
      <c r="B57" s="41" t="s">
        <v>14</v>
      </c>
      <c r="C57" s="42" t="s">
        <v>15</v>
      </c>
      <c r="D57" s="42" t="s">
        <v>17</v>
      </c>
      <c r="E57" s="89" t="s">
        <v>141</v>
      </c>
      <c r="F57" s="42" t="s">
        <v>47</v>
      </c>
      <c r="G57" s="42" t="s">
        <v>65</v>
      </c>
      <c r="H57" s="117">
        <v>59000</v>
      </c>
      <c r="I57" s="117">
        <v>69000</v>
      </c>
      <c r="J57" s="117">
        <v>69000</v>
      </c>
    </row>
    <row r="58" spans="1:13" ht="16.5" customHeight="1">
      <c r="A58" s="45" t="s">
        <v>66</v>
      </c>
      <c r="B58" s="41" t="s">
        <v>14</v>
      </c>
      <c r="C58" s="42" t="s">
        <v>15</v>
      </c>
      <c r="D58" s="42" t="s">
        <v>17</v>
      </c>
      <c r="E58" s="36" t="s">
        <v>141</v>
      </c>
      <c r="F58" s="42" t="s">
        <v>47</v>
      </c>
      <c r="G58" s="42" t="s">
        <v>67</v>
      </c>
      <c r="H58" s="117">
        <v>5000</v>
      </c>
      <c r="I58" s="117">
        <f>H58</f>
        <v>5000</v>
      </c>
      <c r="J58" s="117">
        <f>I58</f>
        <v>5000</v>
      </c>
    </row>
    <row r="59" spans="1:13" ht="16.5" customHeight="1">
      <c r="A59" s="128" t="s">
        <v>138</v>
      </c>
      <c r="B59" s="115" t="s">
        <v>14</v>
      </c>
      <c r="C59" s="116" t="s">
        <v>15</v>
      </c>
      <c r="D59" s="116" t="s">
        <v>17</v>
      </c>
      <c r="E59" s="89" t="s">
        <v>141</v>
      </c>
      <c r="F59" s="116" t="s">
        <v>139</v>
      </c>
      <c r="G59" s="116"/>
      <c r="H59" s="165">
        <f t="shared" ref="H59:J61" si="5">H60</f>
        <v>20000</v>
      </c>
      <c r="I59" s="117">
        <f t="shared" si="5"/>
        <v>20000</v>
      </c>
      <c r="J59" s="117">
        <f t="shared" si="5"/>
        <v>20000</v>
      </c>
    </row>
    <row r="60" spans="1:13" ht="16.5" customHeight="1">
      <c r="A60" s="128" t="s">
        <v>26</v>
      </c>
      <c r="B60" s="115" t="s">
        <v>14</v>
      </c>
      <c r="C60" s="116" t="s">
        <v>15</v>
      </c>
      <c r="D60" s="116" t="s">
        <v>17</v>
      </c>
      <c r="E60" s="36" t="s">
        <v>141</v>
      </c>
      <c r="F60" s="116" t="s">
        <v>139</v>
      </c>
      <c r="G60" s="116" t="s">
        <v>27</v>
      </c>
      <c r="H60" s="165">
        <f t="shared" si="5"/>
        <v>20000</v>
      </c>
      <c r="I60" s="117">
        <f t="shared" si="5"/>
        <v>20000</v>
      </c>
      <c r="J60" s="117">
        <f t="shared" si="5"/>
        <v>20000</v>
      </c>
    </row>
    <row r="61" spans="1:13" ht="16.5" customHeight="1">
      <c r="A61" s="128" t="s">
        <v>48</v>
      </c>
      <c r="B61" s="115" t="s">
        <v>14</v>
      </c>
      <c r="C61" s="116" t="s">
        <v>15</v>
      </c>
      <c r="D61" s="116" t="s">
        <v>17</v>
      </c>
      <c r="E61" s="89" t="s">
        <v>141</v>
      </c>
      <c r="F61" s="116" t="s">
        <v>139</v>
      </c>
      <c r="G61" s="116" t="s">
        <v>49</v>
      </c>
      <c r="H61" s="165">
        <f t="shared" si="5"/>
        <v>20000</v>
      </c>
      <c r="I61" s="117">
        <f t="shared" si="5"/>
        <v>20000</v>
      </c>
      <c r="J61" s="117">
        <f t="shared" si="5"/>
        <v>20000</v>
      </c>
    </row>
    <row r="62" spans="1:13" ht="17.25" customHeight="1">
      <c r="A62" s="128" t="s">
        <v>52</v>
      </c>
      <c r="B62" s="115" t="s">
        <v>14</v>
      </c>
      <c r="C62" s="116" t="s">
        <v>15</v>
      </c>
      <c r="D62" s="116" t="s">
        <v>17</v>
      </c>
      <c r="E62" s="36" t="s">
        <v>141</v>
      </c>
      <c r="F62" s="116" t="s">
        <v>139</v>
      </c>
      <c r="G62" s="116" t="s">
        <v>53</v>
      </c>
      <c r="H62" s="165">
        <v>20000</v>
      </c>
      <c r="I62" s="117">
        <f>H62</f>
        <v>20000</v>
      </c>
      <c r="J62" s="117">
        <f>I62</f>
        <v>20000</v>
      </c>
    </row>
    <row r="63" spans="1:13" ht="16.5" customHeight="1">
      <c r="A63" s="128" t="s">
        <v>68</v>
      </c>
      <c r="B63" s="115" t="s">
        <v>14</v>
      </c>
      <c r="C63" s="116" t="s">
        <v>15</v>
      </c>
      <c r="D63" s="116" t="s">
        <v>17</v>
      </c>
      <c r="E63" s="89" t="s">
        <v>141</v>
      </c>
      <c r="F63" s="116" t="s">
        <v>69</v>
      </c>
      <c r="G63" s="116"/>
      <c r="H63" s="165">
        <f>H64</f>
        <v>211.47</v>
      </c>
      <c r="I63" s="117">
        <f>I64</f>
        <v>6000</v>
      </c>
      <c r="J63" s="117">
        <f>J64</f>
        <v>6000</v>
      </c>
    </row>
    <row r="64" spans="1:13" ht="16.5" customHeight="1">
      <c r="A64" s="128" t="s">
        <v>70</v>
      </c>
      <c r="B64" s="115" t="s">
        <v>14</v>
      </c>
      <c r="C64" s="116" t="s">
        <v>15</v>
      </c>
      <c r="D64" s="116" t="s">
        <v>17</v>
      </c>
      <c r="E64" s="36" t="s">
        <v>141</v>
      </c>
      <c r="F64" s="116" t="s">
        <v>71</v>
      </c>
      <c r="G64" s="116"/>
      <c r="H64" s="165">
        <f>+H65+H69</f>
        <v>211.47</v>
      </c>
      <c r="I64" s="117">
        <f>I66+I70</f>
        <v>6000</v>
      </c>
      <c r="J64" s="117">
        <f>J66+J70</f>
        <v>6000</v>
      </c>
    </row>
    <row r="65" spans="1:1024" ht="16.5" customHeight="1">
      <c r="A65" s="48" t="s">
        <v>76</v>
      </c>
      <c r="B65" s="32" t="s">
        <v>14</v>
      </c>
      <c r="C65" s="36" t="s">
        <v>15</v>
      </c>
      <c r="D65" s="36" t="s">
        <v>17</v>
      </c>
      <c r="E65" s="36" t="s">
        <v>141</v>
      </c>
      <c r="F65" s="36" t="s">
        <v>77</v>
      </c>
      <c r="G65" s="36"/>
      <c r="H65" s="91">
        <f>H66</f>
        <v>0</v>
      </c>
      <c r="I65" s="91">
        <f>I66</f>
        <v>1000</v>
      </c>
      <c r="J65" s="91">
        <f>J66</f>
        <v>1000</v>
      </c>
    </row>
    <row r="66" spans="1:1024" ht="16.5" customHeight="1">
      <c r="A66" s="48" t="s">
        <v>26</v>
      </c>
      <c r="B66" s="32" t="s">
        <v>14</v>
      </c>
      <c r="C66" s="36" t="s">
        <v>15</v>
      </c>
      <c r="D66" s="36" t="s">
        <v>17</v>
      </c>
      <c r="E66" s="89" t="s">
        <v>141</v>
      </c>
      <c r="F66" s="36" t="s">
        <v>77</v>
      </c>
      <c r="G66" s="36" t="s">
        <v>27</v>
      </c>
      <c r="H66" s="91">
        <f t="shared" ref="H66:J67" si="6">H67</f>
        <v>0</v>
      </c>
      <c r="I66" s="91">
        <f t="shared" si="6"/>
        <v>1000</v>
      </c>
      <c r="J66" s="91">
        <f t="shared" si="6"/>
        <v>1000</v>
      </c>
    </row>
    <row r="67" spans="1:1024" ht="24.75" customHeight="1">
      <c r="A67" s="48" t="s">
        <v>72</v>
      </c>
      <c r="B67" s="32" t="s">
        <v>14</v>
      </c>
      <c r="C67" s="36" t="s">
        <v>15</v>
      </c>
      <c r="D67" s="36" t="s">
        <v>17</v>
      </c>
      <c r="E67" s="36" t="s">
        <v>141</v>
      </c>
      <c r="F67" s="36" t="s">
        <v>77</v>
      </c>
      <c r="G67" s="36" t="s">
        <v>73</v>
      </c>
      <c r="H67" s="91">
        <f t="shared" si="6"/>
        <v>0</v>
      </c>
      <c r="I67" s="91">
        <f t="shared" si="6"/>
        <v>1000</v>
      </c>
      <c r="J67" s="91">
        <f t="shared" si="6"/>
        <v>1000</v>
      </c>
    </row>
    <row r="68" spans="1:1024" ht="22.5" customHeight="1">
      <c r="A68" s="45" t="s">
        <v>74</v>
      </c>
      <c r="B68" s="41" t="s">
        <v>14</v>
      </c>
      <c r="C68" s="42" t="s">
        <v>15</v>
      </c>
      <c r="D68" s="42" t="s">
        <v>17</v>
      </c>
      <c r="E68" s="89" t="s">
        <v>141</v>
      </c>
      <c r="F68" s="42" t="s">
        <v>77</v>
      </c>
      <c r="G68" s="42" t="s">
        <v>75</v>
      </c>
      <c r="H68" s="117">
        <f>1000-1000</f>
        <v>0</v>
      </c>
      <c r="I68" s="117">
        <v>1000</v>
      </c>
      <c r="J68" s="117">
        <f t="shared" ref="J68:J72" si="7">I68</f>
        <v>1000</v>
      </c>
    </row>
    <row r="69" spans="1:1024" ht="19.5" customHeight="1">
      <c r="A69" s="175" t="s">
        <v>140</v>
      </c>
      <c r="B69" s="41" t="s">
        <v>14</v>
      </c>
      <c r="C69" s="42" t="s">
        <v>15</v>
      </c>
      <c r="D69" s="42" t="s">
        <v>17</v>
      </c>
      <c r="E69" s="36" t="s">
        <v>141</v>
      </c>
      <c r="F69" s="42" t="s">
        <v>88</v>
      </c>
      <c r="G69" s="42"/>
      <c r="H69" s="165">
        <f>H70</f>
        <v>211.47</v>
      </c>
      <c r="I69" s="165">
        <f>I70</f>
        <v>5000</v>
      </c>
      <c r="J69" s="165">
        <f>J70</f>
        <v>5000</v>
      </c>
    </row>
    <row r="70" spans="1:1024" ht="23.25" customHeight="1">
      <c r="A70" s="48" t="s">
        <v>26</v>
      </c>
      <c r="B70" s="88" t="s">
        <v>14</v>
      </c>
      <c r="C70" s="90" t="s">
        <v>15</v>
      </c>
      <c r="D70" s="90" t="s">
        <v>17</v>
      </c>
      <c r="E70" s="89" t="s">
        <v>141</v>
      </c>
      <c r="F70" s="137" t="s">
        <v>88</v>
      </c>
      <c r="G70" s="138">
        <v>200</v>
      </c>
      <c r="H70" s="172">
        <f>H71</f>
        <v>211.47</v>
      </c>
      <c r="I70" s="172">
        <f>I71</f>
        <v>5000</v>
      </c>
      <c r="J70" s="172">
        <f>I70</f>
        <v>5000</v>
      </c>
    </row>
    <row r="71" spans="1:1024" ht="17.25" customHeight="1">
      <c r="A71" s="136" t="s">
        <v>72</v>
      </c>
      <c r="B71" s="88" t="s">
        <v>14</v>
      </c>
      <c r="C71" s="90" t="s">
        <v>15</v>
      </c>
      <c r="D71" s="90" t="s">
        <v>17</v>
      </c>
      <c r="E71" s="36" t="s">
        <v>141</v>
      </c>
      <c r="F71" s="137" t="s">
        <v>88</v>
      </c>
      <c r="G71" s="138">
        <v>290</v>
      </c>
      <c r="H71" s="172">
        <f>H72</f>
        <v>211.47</v>
      </c>
      <c r="I71" s="172">
        <f>I72</f>
        <v>5000</v>
      </c>
      <c r="J71" s="172">
        <f t="shared" si="7"/>
        <v>5000</v>
      </c>
    </row>
    <row r="72" spans="1:1024" s="198" customFormat="1" ht="35.25" customHeight="1">
      <c r="A72" s="136" t="s">
        <v>134</v>
      </c>
      <c r="B72" s="88" t="s">
        <v>14</v>
      </c>
      <c r="C72" s="90" t="s">
        <v>15</v>
      </c>
      <c r="D72" s="90" t="s">
        <v>17</v>
      </c>
      <c r="E72" s="89" t="s">
        <v>141</v>
      </c>
      <c r="F72" s="137" t="s">
        <v>88</v>
      </c>
      <c r="G72" s="138">
        <v>292</v>
      </c>
      <c r="H72" s="172">
        <v>211.47</v>
      </c>
      <c r="I72" s="172">
        <v>5000</v>
      </c>
      <c r="J72" s="172">
        <f t="shared" si="7"/>
        <v>5000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</row>
    <row r="73" spans="1:1024" ht="18" customHeight="1" thickBot="1">
      <c r="A73" s="136"/>
      <c r="B73" s="88"/>
      <c r="C73" s="90"/>
      <c r="D73" s="90"/>
      <c r="E73" s="89"/>
      <c r="F73" s="137"/>
      <c r="G73" s="138"/>
      <c r="H73" s="172"/>
      <c r="I73" s="172"/>
      <c r="J73" s="172"/>
    </row>
    <row r="74" spans="1:1024" s="193" customFormat="1" ht="20.25" customHeight="1" thickBot="1">
      <c r="A74" s="183" t="s">
        <v>147</v>
      </c>
      <c r="B74" s="184">
        <v>301</v>
      </c>
      <c r="C74" s="185" t="s">
        <v>15</v>
      </c>
      <c r="D74" s="185" t="s">
        <v>115</v>
      </c>
      <c r="E74" s="131"/>
      <c r="F74" s="145"/>
      <c r="G74" s="194"/>
      <c r="H74" s="195">
        <f t="shared" ref="H74:J81" si="8">H75</f>
        <v>351200</v>
      </c>
      <c r="I74" s="195">
        <f t="shared" si="8"/>
        <v>0</v>
      </c>
      <c r="J74" s="195">
        <f t="shared" si="8"/>
        <v>0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</row>
    <row r="75" spans="1:1024" s="193" customFormat="1" ht="18" customHeight="1">
      <c r="A75" s="124" t="s">
        <v>143</v>
      </c>
      <c r="B75" s="121" t="s">
        <v>14</v>
      </c>
      <c r="C75" s="122" t="s">
        <v>15</v>
      </c>
      <c r="D75" s="122" t="s">
        <v>115</v>
      </c>
      <c r="E75" s="152" t="s">
        <v>142</v>
      </c>
      <c r="F75" s="145"/>
      <c r="G75" s="194"/>
      <c r="H75" s="195">
        <f t="shared" si="8"/>
        <v>351200</v>
      </c>
      <c r="I75" s="195">
        <f t="shared" si="8"/>
        <v>0</v>
      </c>
      <c r="J75" s="195">
        <f t="shared" si="8"/>
        <v>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</row>
    <row r="76" spans="1:1024" s="193" customFormat="1" ht="21" customHeight="1">
      <c r="A76" s="124" t="s">
        <v>18</v>
      </c>
      <c r="B76" s="121" t="s">
        <v>14</v>
      </c>
      <c r="C76" s="122" t="s">
        <v>15</v>
      </c>
      <c r="D76" s="122" t="s">
        <v>115</v>
      </c>
      <c r="E76" s="152" t="s">
        <v>144</v>
      </c>
      <c r="F76" s="145"/>
      <c r="G76" s="194"/>
      <c r="H76" s="195">
        <f t="shared" si="8"/>
        <v>351200</v>
      </c>
      <c r="I76" s="195">
        <f t="shared" si="8"/>
        <v>0</v>
      </c>
      <c r="J76" s="195">
        <f t="shared" si="8"/>
        <v>0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</row>
    <row r="77" spans="1:1024" ht="27.75" customHeight="1">
      <c r="A77" s="136" t="s">
        <v>148</v>
      </c>
      <c r="B77" s="88" t="s">
        <v>14</v>
      </c>
      <c r="C77" s="90" t="s">
        <v>15</v>
      </c>
      <c r="D77" s="90" t="s">
        <v>115</v>
      </c>
      <c r="E77" s="89" t="s">
        <v>149</v>
      </c>
      <c r="F77" s="137"/>
      <c r="G77" s="138"/>
      <c r="H77" s="172">
        <f t="shared" si="8"/>
        <v>351200</v>
      </c>
      <c r="I77" s="172">
        <f t="shared" si="8"/>
        <v>0</v>
      </c>
      <c r="J77" s="172">
        <f t="shared" si="8"/>
        <v>0</v>
      </c>
    </row>
    <row r="78" spans="1:1024" ht="27.75" customHeight="1">
      <c r="A78" s="136" t="s">
        <v>152</v>
      </c>
      <c r="B78" s="88" t="s">
        <v>14</v>
      </c>
      <c r="C78" s="90" t="s">
        <v>15</v>
      </c>
      <c r="D78" s="90" t="s">
        <v>115</v>
      </c>
      <c r="E78" s="89" t="s">
        <v>149</v>
      </c>
      <c r="F78" s="137" t="s">
        <v>69</v>
      </c>
      <c r="G78" s="138"/>
      <c r="H78" s="172">
        <f t="shared" si="8"/>
        <v>351200</v>
      </c>
      <c r="I78" s="172">
        <f t="shared" si="8"/>
        <v>0</v>
      </c>
      <c r="J78" s="172">
        <f t="shared" si="8"/>
        <v>0</v>
      </c>
    </row>
    <row r="79" spans="1:1024" ht="27.75" customHeight="1">
      <c r="A79" s="136" t="s">
        <v>150</v>
      </c>
      <c r="B79" s="88" t="s">
        <v>14</v>
      </c>
      <c r="C79" s="90" t="s">
        <v>15</v>
      </c>
      <c r="D79" s="90" t="s">
        <v>115</v>
      </c>
      <c r="E79" s="89" t="s">
        <v>149</v>
      </c>
      <c r="F79" s="137" t="s">
        <v>151</v>
      </c>
      <c r="G79" s="138"/>
      <c r="H79" s="172">
        <f t="shared" si="8"/>
        <v>351200</v>
      </c>
      <c r="I79" s="172">
        <f t="shared" si="8"/>
        <v>0</v>
      </c>
      <c r="J79" s="172">
        <f t="shared" si="8"/>
        <v>0</v>
      </c>
    </row>
    <row r="80" spans="1:1024" ht="27.75" customHeight="1">
      <c r="A80" s="136" t="s">
        <v>133</v>
      </c>
      <c r="B80" s="88" t="s">
        <v>14</v>
      </c>
      <c r="C80" s="90" t="s">
        <v>15</v>
      </c>
      <c r="D80" s="90" t="s">
        <v>115</v>
      </c>
      <c r="E80" s="89" t="s">
        <v>149</v>
      </c>
      <c r="F80" s="137" t="s">
        <v>151</v>
      </c>
      <c r="G80" s="138">
        <v>200</v>
      </c>
      <c r="H80" s="172">
        <f t="shared" si="8"/>
        <v>351200</v>
      </c>
      <c r="I80" s="172">
        <f t="shared" si="8"/>
        <v>0</v>
      </c>
      <c r="J80" s="172">
        <f t="shared" si="8"/>
        <v>0</v>
      </c>
    </row>
    <row r="81" spans="1:10" ht="21" customHeight="1">
      <c r="A81" s="136" t="s">
        <v>72</v>
      </c>
      <c r="B81" s="88" t="s">
        <v>14</v>
      </c>
      <c r="C81" s="90" t="s">
        <v>15</v>
      </c>
      <c r="D81" s="90" t="s">
        <v>115</v>
      </c>
      <c r="E81" s="89" t="s">
        <v>149</v>
      </c>
      <c r="F81" s="137" t="s">
        <v>151</v>
      </c>
      <c r="G81" s="138">
        <v>290</v>
      </c>
      <c r="H81" s="172">
        <f t="shared" si="8"/>
        <v>351200</v>
      </c>
      <c r="I81" s="172">
        <f t="shared" si="8"/>
        <v>0</v>
      </c>
      <c r="J81" s="172">
        <f t="shared" si="8"/>
        <v>0</v>
      </c>
    </row>
    <row r="82" spans="1:10" ht="24" customHeight="1">
      <c r="A82" s="136" t="s">
        <v>89</v>
      </c>
      <c r="B82" s="88" t="s">
        <v>14</v>
      </c>
      <c r="C82" s="90" t="s">
        <v>15</v>
      </c>
      <c r="D82" s="90" t="s">
        <v>115</v>
      </c>
      <c r="E82" s="89" t="s">
        <v>149</v>
      </c>
      <c r="F82" s="137" t="s">
        <v>151</v>
      </c>
      <c r="G82" s="138">
        <v>297</v>
      </c>
      <c r="H82" s="172">
        <v>351200</v>
      </c>
      <c r="I82" s="172">
        <v>0</v>
      </c>
      <c r="J82" s="172">
        <v>0</v>
      </c>
    </row>
    <row r="83" spans="1:10" ht="16.5" customHeight="1">
      <c r="A83" s="48"/>
      <c r="B83" s="32"/>
      <c r="C83" s="36"/>
      <c r="D83" s="36"/>
      <c r="E83" s="36"/>
      <c r="F83" s="36"/>
      <c r="G83" s="36"/>
      <c r="H83" s="56"/>
      <c r="I83" s="56"/>
      <c r="J83" s="56"/>
    </row>
    <row r="84" spans="1:10" ht="16.5" customHeight="1">
      <c r="A84" s="57" t="s">
        <v>78</v>
      </c>
      <c r="B84" s="27" t="s">
        <v>14</v>
      </c>
      <c r="C84" s="58" t="s">
        <v>15</v>
      </c>
      <c r="D84" s="58" t="s">
        <v>79</v>
      </c>
      <c r="E84" s="58"/>
      <c r="F84" s="58"/>
      <c r="G84" s="58"/>
      <c r="H84" s="112">
        <f t="shared" ref="H84:J87" si="9">H85</f>
        <v>5000</v>
      </c>
      <c r="I84" s="59">
        <f t="shared" si="9"/>
        <v>5000</v>
      </c>
      <c r="J84" s="59">
        <f t="shared" si="9"/>
        <v>5000</v>
      </c>
    </row>
    <row r="85" spans="1:10" ht="28.5" customHeight="1">
      <c r="A85" s="48" t="s">
        <v>80</v>
      </c>
      <c r="B85" s="32" t="s">
        <v>14</v>
      </c>
      <c r="C85" s="36" t="s">
        <v>15</v>
      </c>
      <c r="D85" s="36" t="s">
        <v>79</v>
      </c>
      <c r="E85" s="37" t="s">
        <v>81</v>
      </c>
      <c r="F85" s="36"/>
      <c r="G85" s="36"/>
      <c r="H85" s="56">
        <f t="shared" si="9"/>
        <v>5000</v>
      </c>
      <c r="I85" s="56">
        <f t="shared" si="9"/>
        <v>5000</v>
      </c>
      <c r="J85" s="56">
        <f t="shared" si="9"/>
        <v>5000</v>
      </c>
    </row>
    <row r="86" spans="1:10" ht="16.5" customHeight="1">
      <c r="A86" s="48" t="s">
        <v>82</v>
      </c>
      <c r="B86" s="32" t="s">
        <v>14</v>
      </c>
      <c r="C86" s="36" t="s">
        <v>15</v>
      </c>
      <c r="D86" s="36" t="s">
        <v>79</v>
      </c>
      <c r="E86" s="37" t="s">
        <v>83</v>
      </c>
      <c r="F86" s="36"/>
      <c r="G86" s="36"/>
      <c r="H86" s="56">
        <f t="shared" si="9"/>
        <v>5000</v>
      </c>
      <c r="I86" s="56">
        <f t="shared" si="9"/>
        <v>5000</v>
      </c>
      <c r="J86" s="56">
        <f t="shared" si="9"/>
        <v>5000</v>
      </c>
    </row>
    <row r="87" spans="1:10" ht="33" customHeight="1">
      <c r="A87" s="48" t="s">
        <v>84</v>
      </c>
      <c r="B87" s="32" t="s">
        <v>14</v>
      </c>
      <c r="C87" s="36" t="s">
        <v>15</v>
      </c>
      <c r="D87" s="36" t="s">
        <v>79</v>
      </c>
      <c r="E87" s="36" t="s">
        <v>209</v>
      </c>
      <c r="F87" s="36" t="s">
        <v>69</v>
      </c>
      <c r="G87" s="36"/>
      <c r="H87" s="56">
        <f t="shared" si="9"/>
        <v>5000</v>
      </c>
      <c r="I87" s="56">
        <f t="shared" si="9"/>
        <v>5000</v>
      </c>
      <c r="J87" s="56">
        <f t="shared" si="9"/>
        <v>5000</v>
      </c>
    </row>
    <row r="88" spans="1:10" ht="18.75" customHeight="1">
      <c r="A88" s="48" t="s">
        <v>26</v>
      </c>
      <c r="B88" s="32" t="s">
        <v>14</v>
      </c>
      <c r="C88" s="36" t="s">
        <v>15</v>
      </c>
      <c r="D88" s="36" t="s">
        <v>79</v>
      </c>
      <c r="E88" s="36" t="s">
        <v>209</v>
      </c>
      <c r="F88" s="36" t="s">
        <v>85</v>
      </c>
      <c r="G88" s="36" t="s">
        <v>27</v>
      </c>
      <c r="H88" s="56">
        <v>5000</v>
      </c>
      <c r="I88" s="56">
        <f>H88</f>
        <v>5000</v>
      </c>
      <c r="J88" s="56">
        <f>I88</f>
        <v>5000</v>
      </c>
    </row>
    <row r="89" spans="1:10" ht="16.5" customHeight="1">
      <c r="A89" s="48"/>
      <c r="B89" s="32"/>
      <c r="C89" s="36"/>
      <c r="D89" s="36"/>
      <c r="E89" s="36"/>
      <c r="F89" s="36"/>
      <c r="G89" s="36"/>
      <c r="H89" s="56"/>
      <c r="I89" s="56"/>
      <c r="J89" s="56"/>
    </row>
    <row r="90" spans="1:10" ht="27" customHeight="1">
      <c r="A90" s="57" t="s">
        <v>86</v>
      </c>
      <c r="B90" s="27" t="s">
        <v>14</v>
      </c>
      <c r="C90" s="58" t="s">
        <v>15</v>
      </c>
      <c r="D90" s="58" t="s">
        <v>87</v>
      </c>
      <c r="E90" s="58"/>
      <c r="F90" s="58"/>
      <c r="G90" s="58"/>
      <c r="H90" s="112">
        <f t="shared" ref="H90:J91" si="10">H91</f>
        <v>2000</v>
      </c>
      <c r="I90" s="59">
        <f t="shared" si="10"/>
        <v>2000</v>
      </c>
      <c r="J90" s="59">
        <f t="shared" si="10"/>
        <v>2000</v>
      </c>
    </row>
    <row r="91" spans="1:10" ht="52.5" customHeight="1">
      <c r="A91" s="28" t="s">
        <v>153</v>
      </c>
      <c r="B91" s="27" t="s">
        <v>14</v>
      </c>
      <c r="C91" s="58" t="s">
        <v>15</v>
      </c>
      <c r="D91" s="58" t="s">
        <v>87</v>
      </c>
      <c r="E91" s="60" t="s">
        <v>17</v>
      </c>
      <c r="F91" s="58"/>
      <c r="G91" s="58"/>
      <c r="H91" s="112">
        <f t="shared" si="10"/>
        <v>2000</v>
      </c>
      <c r="I91" s="59">
        <f t="shared" si="10"/>
        <v>2000</v>
      </c>
      <c r="J91" s="59">
        <f t="shared" si="10"/>
        <v>2000</v>
      </c>
    </row>
    <row r="92" spans="1:10" ht="50.25" customHeight="1">
      <c r="A92" s="28" t="s">
        <v>154</v>
      </c>
      <c r="B92" s="27" t="s">
        <v>14</v>
      </c>
      <c r="C92" s="29" t="s">
        <v>15</v>
      </c>
      <c r="D92" s="58" t="s">
        <v>87</v>
      </c>
      <c r="E92" s="60" t="s">
        <v>210</v>
      </c>
      <c r="F92" s="61"/>
      <c r="G92" s="62"/>
      <c r="H92" s="63">
        <f>H94</f>
        <v>2000</v>
      </c>
      <c r="I92" s="63">
        <f>I94</f>
        <v>2000</v>
      </c>
      <c r="J92" s="63">
        <f>J94</f>
        <v>2000</v>
      </c>
    </row>
    <row r="93" spans="1:10" ht="30.75" customHeight="1">
      <c r="A93" s="64" t="s">
        <v>155</v>
      </c>
      <c r="B93" s="32" t="s">
        <v>14</v>
      </c>
      <c r="C93" s="33" t="s">
        <v>15</v>
      </c>
      <c r="D93" s="33" t="s">
        <v>87</v>
      </c>
      <c r="E93" s="34" t="s">
        <v>210</v>
      </c>
      <c r="F93" s="65" t="s">
        <v>27</v>
      </c>
      <c r="G93" s="36"/>
      <c r="H93" s="56">
        <f t="shared" ref="H93:J97" si="11">H94</f>
        <v>2000</v>
      </c>
      <c r="I93" s="56">
        <f t="shared" si="11"/>
        <v>2000</v>
      </c>
      <c r="J93" s="56">
        <f t="shared" si="11"/>
        <v>2000</v>
      </c>
    </row>
    <row r="94" spans="1:10" ht="32.25" customHeight="1">
      <c r="A94" s="66" t="s">
        <v>44</v>
      </c>
      <c r="B94" s="32" t="s">
        <v>14</v>
      </c>
      <c r="C94" s="33" t="s">
        <v>15</v>
      </c>
      <c r="D94" s="33" t="s">
        <v>87</v>
      </c>
      <c r="E94" s="37" t="s">
        <v>210</v>
      </c>
      <c r="F94" s="65" t="s">
        <v>45</v>
      </c>
      <c r="G94" s="36"/>
      <c r="H94" s="56">
        <f t="shared" si="11"/>
        <v>2000</v>
      </c>
      <c r="I94" s="56">
        <f t="shared" si="11"/>
        <v>2000</v>
      </c>
      <c r="J94" s="56">
        <f t="shared" si="11"/>
        <v>2000</v>
      </c>
    </row>
    <row r="95" spans="1:10" ht="21.75" customHeight="1">
      <c r="A95" s="31" t="s">
        <v>46</v>
      </c>
      <c r="B95" s="32" t="s">
        <v>14</v>
      </c>
      <c r="C95" s="33" t="s">
        <v>15</v>
      </c>
      <c r="D95" s="33" t="s">
        <v>87</v>
      </c>
      <c r="E95" s="34" t="s">
        <v>210</v>
      </c>
      <c r="F95" s="65" t="s">
        <v>47</v>
      </c>
      <c r="G95" s="36"/>
      <c r="H95" s="56">
        <f t="shared" si="11"/>
        <v>2000</v>
      </c>
      <c r="I95" s="56">
        <f t="shared" si="11"/>
        <v>2000</v>
      </c>
      <c r="J95" s="56">
        <f t="shared" si="11"/>
        <v>2000</v>
      </c>
    </row>
    <row r="96" spans="1:10" ht="17.25" customHeight="1">
      <c r="A96" s="31" t="s">
        <v>26</v>
      </c>
      <c r="B96" s="32" t="s">
        <v>14</v>
      </c>
      <c r="C96" s="33" t="s">
        <v>15</v>
      </c>
      <c r="D96" s="33" t="s">
        <v>87</v>
      </c>
      <c r="E96" s="37" t="s">
        <v>210</v>
      </c>
      <c r="F96" s="65" t="s">
        <v>47</v>
      </c>
      <c r="G96" s="67">
        <v>200</v>
      </c>
      <c r="H96" s="68">
        <f t="shared" si="11"/>
        <v>2000</v>
      </c>
      <c r="I96" s="68">
        <f t="shared" si="11"/>
        <v>2000</v>
      </c>
      <c r="J96" s="68">
        <f t="shared" si="11"/>
        <v>2000</v>
      </c>
    </row>
    <row r="97" spans="1:10" ht="16.5" customHeight="1">
      <c r="A97" s="44" t="s">
        <v>48</v>
      </c>
      <c r="B97" s="41" t="s">
        <v>14</v>
      </c>
      <c r="C97" s="69" t="s">
        <v>15</v>
      </c>
      <c r="D97" s="69" t="s">
        <v>87</v>
      </c>
      <c r="E97" s="34" t="s">
        <v>210</v>
      </c>
      <c r="F97" s="71" t="s">
        <v>47</v>
      </c>
      <c r="G97" s="72">
        <v>220</v>
      </c>
      <c r="H97" s="73">
        <f t="shared" si="11"/>
        <v>2000</v>
      </c>
      <c r="I97" s="73">
        <f t="shared" si="11"/>
        <v>2000</v>
      </c>
      <c r="J97" s="73">
        <f t="shared" si="11"/>
        <v>2000</v>
      </c>
    </row>
    <row r="98" spans="1:10" ht="16.5" customHeight="1">
      <c r="A98" s="74" t="s">
        <v>56</v>
      </c>
      <c r="B98" s="41" t="s">
        <v>14</v>
      </c>
      <c r="C98" s="69" t="s">
        <v>15</v>
      </c>
      <c r="D98" s="69" t="s">
        <v>87</v>
      </c>
      <c r="E98" s="37" t="s">
        <v>210</v>
      </c>
      <c r="F98" s="71" t="s">
        <v>47</v>
      </c>
      <c r="G98" s="72">
        <v>226</v>
      </c>
      <c r="H98" s="73">
        <v>2000</v>
      </c>
      <c r="I98" s="73">
        <f>H98</f>
        <v>2000</v>
      </c>
      <c r="J98" s="73">
        <f>I98</f>
        <v>2000</v>
      </c>
    </row>
    <row r="99" spans="1:10" ht="11.25" customHeight="1">
      <c r="A99" s="48"/>
      <c r="B99" s="32"/>
      <c r="C99" s="36"/>
      <c r="D99" s="36"/>
      <c r="E99" s="36"/>
      <c r="F99" s="36"/>
      <c r="G99" s="36"/>
      <c r="H99" s="56"/>
      <c r="I99" s="56"/>
      <c r="J99" s="56"/>
    </row>
    <row r="100" spans="1:10" ht="25.5" customHeight="1">
      <c r="A100" s="28" t="s">
        <v>90</v>
      </c>
      <c r="B100" s="27" t="s">
        <v>14</v>
      </c>
      <c r="C100" s="29" t="s">
        <v>91</v>
      </c>
      <c r="D100" s="29"/>
      <c r="E100" s="29"/>
      <c r="F100" s="29"/>
      <c r="G100" s="29"/>
      <c r="H100" s="111">
        <f t="shared" ref="H100:J103" si="12">H101</f>
        <v>97300</v>
      </c>
      <c r="I100" s="30">
        <f t="shared" si="12"/>
        <v>100400</v>
      </c>
      <c r="J100" s="30">
        <f t="shared" si="12"/>
        <v>103800</v>
      </c>
    </row>
    <row r="101" spans="1:10" ht="24.75" customHeight="1">
      <c r="A101" s="28" t="s">
        <v>92</v>
      </c>
      <c r="B101" s="27" t="s">
        <v>14</v>
      </c>
      <c r="C101" s="29" t="s">
        <v>91</v>
      </c>
      <c r="D101" s="29" t="s">
        <v>93</v>
      </c>
      <c r="E101" s="29"/>
      <c r="F101" s="29"/>
      <c r="G101" s="29"/>
      <c r="H101" s="30">
        <f t="shared" si="12"/>
        <v>97300</v>
      </c>
      <c r="I101" s="30">
        <f t="shared" si="12"/>
        <v>100400</v>
      </c>
      <c r="J101" s="30">
        <f t="shared" si="12"/>
        <v>103800</v>
      </c>
    </row>
    <row r="102" spans="1:10" ht="20.25" customHeight="1">
      <c r="A102" s="31" t="s">
        <v>156</v>
      </c>
      <c r="B102" s="32" t="s">
        <v>14</v>
      </c>
      <c r="C102" s="33" t="s">
        <v>91</v>
      </c>
      <c r="D102" s="33" t="s">
        <v>93</v>
      </c>
      <c r="E102" s="34" t="s">
        <v>157</v>
      </c>
      <c r="F102" s="33"/>
      <c r="G102" s="33"/>
      <c r="H102" s="35">
        <f t="shared" si="12"/>
        <v>97300</v>
      </c>
      <c r="I102" s="35">
        <f t="shared" si="12"/>
        <v>100400</v>
      </c>
      <c r="J102" s="35">
        <f t="shared" si="12"/>
        <v>103800</v>
      </c>
    </row>
    <row r="103" spans="1:10" ht="17.25" customHeight="1">
      <c r="A103" s="31" t="s">
        <v>18</v>
      </c>
      <c r="B103" s="32" t="s">
        <v>14</v>
      </c>
      <c r="C103" s="33" t="s">
        <v>91</v>
      </c>
      <c r="D103" s="33" t="s">
        <v>93</v>
      </c>
      <c r="E103" s="34" t="s">
        <v>105</v>
      </c>
      <c r="F103" s="33"/>
      <c r="G103" s="33"/>
      <c r="H103" s="35">
        <f t="shared" si="12"/>
        <v>97300</v>
      </c>
      <c r="I103" s="35">
        <f t="shared" si="12"/>
        <v>100400</v>
      </c>
      <c r="J103" s="35">
        <f t="shared" si="12"/>
        <v>103800</v>
      </c>
    </row>
    <row r="104" spans="1:10" ht="52.5" customHeight="1">
      <c r="A104" s="31" t="s">
        <v>94</v>
      </c>
      <c r="B104" s="32" t="s">
        <v>14</v>
      </c>
      <c r="C104" s="76" t="s">
        <v>91</v>
      </c>
      <c r="D104" s="76" t="s">
        <v>93</v>
      </c>
      <c r="E104" s="76" t="s">
        <v>158</v>
      </c>
      <c r="F104" s="65"/>
      <c r="G104" s="36"/>
      <c r="H104" s="56">
        <f>H105+H115</f>
        <v>97300</v>
      </c>
      <c r="I104" s="56">
        <f>I105+I115</f>
        <v>100400</v>
      </c>
      <c r="J104" s="56">
        <f>J105+J115</f>
        <v>103800</v>
      </c>
    </row>
    <row r="105" spans="1:10" ht="47.25" customHeight="1">
      <c r="A105" s="77" t="s">
        <v>20</v>
      </c>
      <c r="B105" s="32" t="s">
        <v>14</v>
      </c>
      <c r="C105" s="76" t="s">
        <v>91</v>
      </c>
      <c r="D105" s="76" t="s">
        <v>93</v>
      </c>
      <c r="E105" s="76" t="s">
        <v>158</v>
      </c>
      <c r="F105" s="65" t="s">
        <v>21</v>
      </c>
      <c r="G105" s="36"/>
      <c r="H105" s="56">
        <f>H106</f>
        <v>83000</v>
      </c>
      <c r="I105" s="56">
        <f>I106</f>
        <v>86100</v>
      </c>
      <c r="J105" s="56">
        <f>J106</f>
        <v>89500</v>
      </c>
    </row>
    <row r="106" spans="1:10" ht="42.75" customHeight="1">
      <c r="A106" s="50" t="s">
        <v>22</v>
      </c>
      <c r="B106" s="32" t="s">
        <v>14</v>
      </c>
      <c r="C106" s="76" t="s">
        <v>91</v>
      </c>
      <c r="D106" s="76" t="s">
        <v>93</v>
      </c>
      <c r="E106" s="76" t="s">
        <v>158</v>
      </c>
      <c r="F106" s="65" t="s">
        <v>23</v>
      </c>
      <c r="G106" s="36"/>
      <c r="H106" s="56">
        <f>H107+H111</f>
        <v>83000</v>
      </c>
      <c r="I106" s="56">
        <f>I107+I111</f>
        <v>86100</v>
      </c>
      <c r="J106" s="56">
        <f>J107+J111</f>
        <v>89500</v>
      </c>
    </row>
    <row r="107" spans="1:10" ht="48" customHeight="1">
      <c r="A107" s="143" t="s">
        <v>95</v>
      </c>
      <c r="B107" s="88" t="s">
        <v>14</v>
      </c>
      <c r="C107" s="147" t="s">
        <v>91</v>
      </c>
      <c r="D107" s="147" t="s">
        <v>93</v>
      </c>
      <c r="E107" s="76" t="s">
        <v>158</v>
      </c>
      <c r="F107" s="137" t="s">
        <v>25</v>
      </c>
      <c r="G107" s="89"/>
      <c r="H107" s="130">
        <f t="shared" ref="H107:J109" si="13">H108</f>
        <v>63200</v>
      </c>
      <c r="I107" s="130">
        <f t="shared" si="13"/>
        <v>65600</v>
      </c>
      <c r="J107" s="130">
        <f t="shared" si="13"/>
        <v>67700</v>
      </c>
    </row>
    <row r="108" spans="1:10" ht="16.5" customHeight="1">
      <c r="A108" s="87" t="s">
        <v>26</v>
      </c>
      <c r="B108" s="88" t="s">
        <v>14</v>
      </c>
      <c r="C108" s="147" t="s">
        <v>91</v>
      </c>
      <c r="D108" s="147" t="s">
        <v>93</v>
      </c>
      <c r="E108" s="76" t="s">
        <v>158</v>
      </c>
      <c r="F108" s="137" t="s">
        <v>25</v>
      </c>
      <c r="G108" s="89" t="s">
        <v>27</v>
      </c>
      <c r="H108" s="130">
        <f>H109</f>
        <v>63200</v>
      </c>
      <c r="I108" s="130">
        <f>I109</f>
        <v>65600</v>
      </c>
      <c r="J108" s="130">
        <f>J109</f>
        <v>67700</v>
      </c>
    </row>
    <row r="109" spans="1:10" ht="21.75" customHeight="1">
      <c r="A109" s="174" t="s">
        <v>28</v>
      </c>
      <c r="B109" s="88" t="s">
        <v>14</v>
      </c>
      <c r="C109" s="147" t="s">
        <v>91</v>
      </c>
      <c r="D109" s="147" t="s">
        <v>93</v>
      </c>
      <c r="E109" s="76" t="s">
        <v>158</v>
      </c>
      <c r="F109" s="137" t="s">
        <v>25</v>
      </c>
      <c r="G109" s="89" t="s">
        <v>29</v>
      </c>
      <c r="H109" s="130">
        <f t="shared" si="13"/>
        <v>63200</v>
      </c>
      <c r="I109" s="130">
        <f t="shared" si="13"/>
        <v>65600</v>
      </c>
      <c r="J109" s="130">
        <f t="shared" si="13"/>
        <v>67700</v>
      </c>
    </row>
    <row r="110" spans="1:10" ht="20.25" customHeight="1">
      <c r="A110" s="136" t="s">
        <v>30</v>
      </c>
      <c r="B110" s="88" t="s">
        <v>14</v>
      </c>
      <c r="C110" s="147" t="s">
        <v>91</v>
      </c>
      <c r="D110" s="147" t="s">
        <v>93</v>
      </c>
      <c r="E110" s="76" t="s">
        <v>158</v>
      </c>
      <c r="F110" s="137" t="s">
        <v>25</v>
      </c>
      <c r="G110" s="138">
        <v>211</v>
      </c>
      <c r="H110" s="139">
        <v>63200</v>
      </c>
      <c r="I110" s="139">
        <v>65600</v>
      </c>
      <c r="J110" s="139">
        <v>67700</v>
      </c>
    </row>
    <row r="111" spans="1:10" ht="54" customHeight="1">
      <c r="A111" s="31" t="s">
        <v>39</v>
      </c>
      <c r="B111" s="32" t="s">
        <v>14</v>
      </c>
      <c r="C111" s="76" t="s">
        <v>91</v>
      </c>
      <c r="D111" s="76" t="s">
        <v>93</v>
      </c>
      <c r="E111" s="76" t="s">
        <v>158</v>
      </c>
      <c r="F111" s="36" t="s">
        <v>40</v>
      </c>
      <c r="G111" s="36"/>
      <c r="H111" s="56">
        <f t="shared" ref="H111:J113" si="14">H112</f>
        <v>19800</v>
      </c>
      <c r="I111" s="56">
        <f t="shared" si="14"/>
        <v>20500</v>
      </c>
      <c r="J111" s="56">
        <f t="shared" si="14"/>
        <v>21800</v>
      </c>
    </row>
    <row r="112" spans="1:10" ht="20.25" customHeight="1">
      <c r="A112" s="48" t="s">
        <v>26</v>
      </c>
      <c r="B112" s="32" t="s">
        <v>14</v>
      </c>
      <c r="C112" s="76" t="s">
        <v>91</v>
      </c>
      <c r="D112" s="76" t="s">
        <v>93</v>
      </c>
      <c r="E112" s="76" t="s">
        <v>158</v>
      </c>
      <c r="F112" s="36" t="s">
        <v>40</v>
      </c>
      <c r="G112" s="36" t="s">
        <v>27</v>
      </c>
      <c r="H112" s="56">
        <f t="shared" si="14"/>
        <v>19800</v>
      </c>
      <c r="I112" s="56">
        <f t="shared" si="14"/>
        <v>20500</v>
      </c>
      <c r="J112" s="56">
        <f t="shared" si="14"/>
        <v>21800</v>
      </c>
    </row>
    <row r="113" spans="1:10" ht="29.25" customHeight="1">
      <c r="A113" s="49" t="s">
        <v>28</v>
      </c>
      <c r="B113" s="32" t="s">
        <v>14</v>
      </c>
      <c r="C113" s="76" t="s">
        <v>91</v>
      </c>
      <c r="D113" s="76" t="s">
        <v>93</v>
      </c>
      <c r="E113" s="76" t="s">
        <v>158</v>
      </c>
      <c r="F113" s="36" t="s">
        <v>40</v>
      </c>
      <c r="G113" s="36" t="s">
        <v>29</v>
      </c>
      <c r="H113" s="56">
        <f t="shared" si="14"/>
        <v>19800</v>
      </c>
      <c r="I113" s="56">
        <f t="shared" si="14"/>
        <v>20500</v>
      </c>
      <c r="J113" s="56">
        <f t="shared" si="14"/>
        <v>21800</v>
      </c>
    </row>
    <row r="114" spans="1:10" ht="18.75" customHeight="1">
      <c r="A114" s="74" t="s">
        <v>96</v>
      </c>
      <c r="B114" s="41" t="s">
        <v>14</v>
      </c>
      <c r="C114" s="79" t="s">
        <v>91</v>
      </c>
      <c r="D114" s="79" t="s">
        <v>93</v>
      </c>
      <c r="E114" s="76" t="s">
        <v>158</v>
      </c>
      <c r="F114" s="71" t="s">
        <v>40</v>
      </c>
      <c r="G114" s="72">
        <v>213</v>
      </c>
      <c r="H114" s="73">
        <v>19800</v>
      </c>
      <c r="I114" s="73">
        <v>20500</v>
      </c>
      <c r="J114" s="73">
        <v>21800</v>
      </c>
    </row>
    <row r="115" spans="1:10" ht="29.25" customHeight="1">
      <c r="A115" s="31" t="s">
        <v>43</v>
      </c>
      <c r="B115" s="32" t="s">
        <v>14</v>
      </c>
      <c r="C115" s="76" t="s">
        <v>91</v>
      </c>
      <c r="D115" s="76" t="s">
        <v>93</v>
      </c>
      <c r="E115" s="76" t="s">
        <v>158</v>
      </c>
      <c r="F115" s="36" t="s">
        <v>27</v>
      </c>
      <c r="G115" s="67"/>
      <c r="H115" s="68">
        <f t="shared" ref="H115:J116" si="15">H116</f>
        <v>14300</v>
      </c>
      <c r="I115" s="68">
        <f t="shared" si="15"/>
        <v>14300</v>
      </c>
      <c r="J115" s="68">
        <f t="shared" si="15"/>
        <v>14300</v>
      </c>
    </row>
    <row r="116" spans="1:10" ht="30.75" customHeight="1">
      <c r="A116" s="50" t="s">
        <v>44</v>
      </c>
      <c r="B116" s="32" t="s">
        <v>14</v>
      </c>
      <c r="C116" s="76" t="s">
        <v>91</v>
      </c>
      <c r="D116" s="76" t="s">
        <v>93</v>
      </c>
      <c r="E116" s="76" t="s">
        <v>158</v>
      </c>
      <c r="F116" s="36" t="s">
        <v>45</v>
      </c>
      <c r="G116" s="67"/>
      <c r="H116" s="68">
        <f t="shared" si="15"/>
        <v>14300</v>
      </c>
      <c r="I116" s="68">
        <f>I117</f>
        <v>14300</v>
      </c>
      <c r="J116" s="68">
        <f t="shared" si="15"/>
        <v>14300</v>
      </c>
    </row>
    <row r="117" spans="1:10" ht="22.5" customHeight="1">
      <c r="A117" s="31" t="s">
        <v>46</v>
      </c>
      <c r="B117" s="32" t="s">
        <v>14</v>
      </c>
      <c r="C117" s="76" t="s">
        <v>91</v>
      </c>
      <c r="D117" s="76" t="s">
        <v>93</v>
      </c>
      <c r="E117" s="76" t="s">
        <v>158</v>
      </c>
      <c r="F117" s="36" t="s">
        <v>47</v>
      </c>
      <c r="G117" s="67"/>
      <c r="H117" s="68">
        <f>H121+H118</f>
        <v>14300</v>
      </c>
      <c r="I117" s="68">
        <f>I118+I121</f>
        <v>14300</v>
      </c>
      <c r="J117" s="68">
        <f>J118+J121</f>
        <v>14300</v>
      </c>
    </row>
    <row r="118" spans="1:10" ht="22.5" customHeight="1">
      <c r="A118" s="31" t="s">
        <v>26</v>
      </c>
      <c r="B118" s="32" t="s">
        <v>14</v>
      </c>
      <c r="C118" s="33" t="s">
        <v>91</v>
      </c>
      <c r="D118" s="33" t="s">
        <v>93</v>
      </c>
      <c r="E118" s="76" t="s">
        <v>158</v>
      </c>
      <c r="F118" s="65" t="s">
        <v>47</v>
      </c>
      <c r="G118" s="67">
        <v>200</v>
      </c>
      <c r="H118" s="68">
        <f t="shared" ref="H118:J118" si="16">H119</f>
        <v>4000</v>
      </c>
      <c r="I118" s="68">
        <f t="shared" si="16"/>
        <v>4000</v>
      </c>
      <c r="J118" s="68">
        <f t="shared" si="16"/>
        <v>4000</v>
      </c>
    </row>
    <row r="119" spans="1:10" ht="22.5" customHeight="1">
      <c r="A119" s="31" t="s">
        <v>48</v>
      </c>
      <c r="B119" s="32" t="s">
        <v>14</v>
      </c>
      <c r="C119" s="33" t="s">
        <v>91</v>
      </c>
      <c r="D119" s="33" t="s">
        <v>93</v>
      </c>
      <c r="E119" s="76" t="s">
        <v>158</v>
      </c>
      <c r="F119" s="65" t="s">
        <v>47</v>
      </c>
      <c r="G119" s="67">
        <v>220</v>
      </c>
      <c r="H119" s="68">
        <f>H120</f>
        <v>4000</v>
      </c>
      <c r="I119" s="68">
        <f>I120</f>
        <v>4000</v>
      </c>
      <c r="J119" s="68">
        <f>I119</f>
        <v>4000</v>
      </c>
    </row>
    <row r="120" spans="1:10" ht="22.5" customHeight="1">
      <c r="A120" s="64" t="s">
        <v>159</v>
      </c>
      <c r="B120" s="32" t="s">
        <v>14</v>
      </c>
      <c r="C120" s="33" t="s">
        <v>91</v>
      </c>
      <c r="D120" s="33" t="s">
        <v>93</v>
      </c>
      <c r="E120" s="76" t="s">
        <v>158</v>
      </c>
      <c r="F120" s="65" t="s">
        <v>47</v>
      </c>
      <c r="G120" s="67">
        <v>225</v>
      </c>
      <c r="H120" s="68">
        <v>4000</v>
      </c>
      <c r="I120" s="68">
        <f>H120</f>
        <v>4000</v>
      </c>
      <c r="J120" s="68">
        <f>I120</f>
        <v>4000</v>
      </c>
    </row>
    <row r="121" spans="1:10" ht="24.75" customHeight="1">
      <c r="A121" s="48" t="s">
        <v>58</v>
      </c>
      <c r="B121" s="32" t="s">
        <v>14</v>
      </c>
      <c r="C121" s="76" t="s">
        <v>91</v>
      </c>
      <c r="D121" s="76" t="s">
        <v>93</v>
      </c>
      <c r="E121" s="76" t="s">
        <v>158</v>
      </c>
      <c r="F121" s="36" t="s">
        <v>47</v>
      </c>
      <c r="G121" s="36" t="s">
        <v>59</v>
      </c>
      <c r="H121" s="68">
        <f>H122</f>
        <v>10300</v>
      </c>
      <c r="I121" s="68">
        <f>I122</f>
        <v>10300</v>
      </c>
      <c r="J121" s="68">
        <f>J122</f>
        <v>10300</v>
      </c>
    </row>
    <row r="122" spans="1:10" ht="21" customHeight="1">
      <c r="A122" s="48" t="s">
        <v>62</v>
      </c>
      <c r="B122" s="32" t="s">
        <v>14</v>
      </c>
      <c r="C122" s="76" t="s">
        <v>91</v>
      </c>
      <c r="D122" s="76" t="s">
        <v>93</v>
      </c>
      <c r="E122" s="76" t="s">
        <v>158</v>
      </c>
      <c r="F122" s="36" t="s">
        <v>47</v>
      </c>
      <c r="G122" s="36" t="s">
        <v>63</v>
      </c>
      <c r="H122" s="68">
        <f>H123+H124</f>
        <v>10300</v>
      </c>
      <c r="I122" s="68">
        <f>I123+I124</f>
        <v>10300</v>
      </c>
      <c r="J122" s="68">
        <f>J123+J124</f>
        <v>10300</v>
      </c>
    </row>
    <row r="123" spans="1:10" s="24" customFormat="1" ht="20.25" customHeight="1">
      <c r="A123" s="45" t="s">
        <v>64</v>
      </c>
      <c r="B123" s="41" t="s">
        <v>14</v>
      </c>
      <c r="C123" s="79" t="s">
        <v>91</v>
      </c>
      <c r="D123" s="79" t="s">
        <v>93</v>
      </c>
      <c r="E123" s="76" t="s">
        <v>158</v>
      </c>
      <c r="F123" s="42" t="s">
        <v>47</v>
      </c>
      <c r="G123" s="42" t="s">
        <v>65</v>
      </c>
      <c r="H123" s="73">
        <v>5300</v>
      </c>
      <c r="I123" s="73">
        <v>5300</v>
      </c>
      <c r="J123" s="73">
        <v>5300</v>
      </c>
    </row>
    <row r="124" spans="1:10" s="24" customFormat="1" ht="20.25" customHeight="1">
      <c r="A124" s="202" t="s">
        <v>66</v>
      </c>
      <c r="B124" s="41" t="s">
        <v>14</v>
      </c>
      <c r="C124" s="79" t="s">
        <v>91</v>
      </c>
      <c r="D124" s="79" t="s">
        <v>93</v>
      </c>
      <c r="E124" s="76" t="s">
        <v>158</v>
      </c>
      <c r="F124" s="42" t="s">
        <v>47</v>
      </c>
      <c r="G124" s="42" t="s">
        <v>67</v>
      </c>
      <c r="H124" s="73">
        <v>5000</v>
      </c>
      <c r="I124" s="73">
        <v>5000</v>
      </c>
      <c r="J124" s="73">
        <v>5000</v>
      </c>
    </row>
    <row r="125" spans="1:10" ht="14.25" customHeight="1">
      <c r="A125" s="64"/>
      <c r="B125" s="32"/>
      <c r="C125" s="76"/>
      <c r="D125" s="76"/>
      <c r="E125" s="76"/>
      <c r="F125" s="65"/>
      <c r="G125" s="67"/>
      <c r="H125" s="68"/>
      <c r="I125" s="68"/>
      <c r="J125" s="68"/>
    </row>
    <row r="126" spans="1:10" ht="39" customHeight="1">
      <c r="A126" s="125" t="s">
        <v>97</v>
      </c>
      <c r="B126" s="121" t="s">
        <v>14</v>
      </c>
      <c r="C126" s="144" t="s">
        <v>93</v>
      </c>
      <c r="D126" s="122"/>
      <c r="E126" s="122"/>
      <c r="F126" s="122"/>
      <c r="G126" s="122"/>
      <c r="H126" s="111">
        <f>H127+H141</f>
        <v>23000</v>
      </c>
      <c r="I126" s="111">
        <f>I127+I141</f>
        <v>23000</v>
      </c>
      <c r="J126" s="111">
        <f>J127+J141</f>
        <v>23000</v>
      </c>
    </row>
    <row r="127" spans="1:10" ht="21.75" customHeight="1">
      <c r="A127" s="124" t="s">
        <v>160</v>
      </c>
      <c r="B127" s="121" t="s">
        <v>14</v>
      </c>
      <c r="C127" s="122" t="s">
        <v>93</v>
      </c>
      <c r="D127" s="144" t="s">
        <v>98</v>
      </c>
      <c r="E127" s="131"/>
      <c r="F127" s="145"/>
      <c r="G127" s="122"/>
      <c r="H127" s="111">
        <f t="shared" ref="H127:I131" si="17">H128</f>
        <v>10000</v>
      </c>
      <c r="I127" s="111">
        <f t="shared" si="17"/>
        <v>10000</v>
      </c>
      <c r="J127" s="111">
        <f>J128</f>
        <v>10000</v>
      </c>
    </row>
    <row r="128" spans="1:10" ht="48.75" customHeight="1">
      <c r="A128" s="126" t="s">
        <v>161</v>
      </c>
      <c r="B128" s="146" t="s">
        <v>14</v>
      </c>
      <c r="C128" s="147" t="s">
        <v>93</v>
      </c>
      <c r="D128" s="148" t="s">
        <v>98</v>
      </c>
      <c r="E128" s="149" t="s">
        <v>93</v>
      </c>
      <c r="F128" s="150"/>
      <c r="G128" s="151"/>
      <c r="H128" s="91">
        <f t="shared" si="17"/>
        <v>10000</v>
      </c>
      <c r="I128" s="91">
        <f t="shared" si="17"/>
        <v>10000</v>
      </c>
      <c r="J128" s="91">
        <f t="shared" ref="J128:J131" si="18">J129</f>
        <v>10000</v>
      </c>
    </row>
    <row r="129" spans="1:10" ht="18" customHeight="1">
      <c r="A129" s="136" t="s">
        <v>162</v>
      </c>
      <c r="B129" s="146" t="s">
        <v>14</v>
      </c>
      <c r="C129" s="148" t="s">
        <v>93</v>
      </c>
      <c r="D129" s="148" t="s">
        <v>98</v>
      </c>
      <c r="E129" s="132" t="s">
        <v>163</v>
      </c>
      <c r="F129" s="150"/>
      <c r="G129" s="151"/>
      <c r="H129" s="91">
        <f t="shared" si="17"/>
        <v>10000</v>
      </c>
      <c r="I129" s="91">
        <f t="shared" si="17"/>
        <v>10000</v>
      </c>
      <c r="J129" s="91">
        <f t="shared" si="18"/>
        <v>10000</v>
      </c>
    </row>
    <row r="130" spans="1:10" ht="20.25" customHeight="1">
      <c r="A130" s="136" t="s">
        <v>43</v>
      </c>
      <c r="B130" s="88" t="s">
        <v>14</v>
      </c>
      <c r="C130" s="148" t="s">
        <v>93</v>
      </c>
      <c r="D130" s="147" t="s">
        <v>98</v>
      </c>
      <c r="E130" s="132" t="s">
        <v>163</v>
      </c>
      <c r="F130" s="137"/>
      <c r="G130" s="89"/>
      <c r="H130" s="130">
        <f>H131</f>
        <v>10000</v>
      </c>
      <c r="I130" s="130">
        <f>I131</f>
        <v>10000</v>
      </c>
      <c r="J130" s="130">
        <f>J131</f>
        <v>10000</v>
      </c>
    </row>
    <row r="131" spans="1:10" ht="21" customHeight="1">
      <c r="A131" s="136" t="s">
        <v>43</v>
      </c>
      <c r="B131" s="88" t="s">
        <v>14</v>
      </c>
      <c r="C131" s="147" t="s">
        <v>93</v>
      </c>
      <c r="D131" s="147" t="s">
        <v>98</v>
      </c>
      <c r="E131" s="132" t="s">
        <v>163</v>
      </c>
      <c r="F131" s="137" t="s">
        <v>27</v>
      </c>
      <c r="G131" s="89"/>
      <c r="H131" s="130">
        <f t="shared" si="17"/>
        <v>10000</v>
      </c>
      <c r="I131" s="130">
        <f t="shared" si="17"/>
        <v>10000</v>
      </c>
      <c r="J131" s="130">
        <f t="shared" si="18"/>
        <v>10000</v>
      </c>
    </row>
    <row r="132" spans="1:10" ht="37.5" customHeight="1">
      <c r="A132" s="143" t="s">
        <v>44</v>
      </c>
      <c r="B132" s="88" t="s">
        <v>14</v>
      </c>
      <c r="C132" s="147" t="s">
        <v>93</v>
      </c>
      <c r="D132" s="147" t="s">
        <v>98</v>
      </c>
      <c r="E132" s="132" t="s">
        <v>163</v>
      </c>
      <c r="F132" s="137" t="s">
        <v>45</v>
      </c>
      <c r="G132" s="89"/>
      <c r="H132" s="130">
        <f>H133</f>
        <v>10000</v>
      </c>
      <c r="I132" s="130">
        <f>I133</f>
        <v>10000</v>
      </c>
      <c r="J132" s="130">
        <f>J133</f>
        <v>10000</v>
      </c>
    </row>
    <row r="133" spans="1:10" ht="20.25" customHeight="1">
      <c r="A133" s="126" t="s">
        <v>46</v>
      </c>
      <c r="B133" s="88" t="s">
        <v>14</v>
      </c>
      <c r="C133" s="148" t="s">
        <v>93</v>
      </c>
      <c r="D133" s="147" t="s">
        <v>98</v>
      </c>
      <c r="E133" s="132" t="s">
        <v>163</v>
      </c>
      <c r="F133" s="137" t="s">
        <v>47</v>
      </c>
      <c r="G133" s="89"/>
      <c r="H133" s="130">
        <f>H137+H134</f>
        <v>10000</v>
      </c>
      <c r="I133" s="130">
        <f>I137+I134</f>
        <v>10000</v>
      </c>
      <c r="J133" s="130">
        <f>J137+J134</f>
        <v>10000</v>
      </c>
    </row>
    <row r="134" spans="1:10" ht="20.25" customHeight="1">
      <c r="A134" s="31" t="s">
        <v>26</v>
      </c>
      <c r="B134" s="32" t="s">
        <v>14</v>
      </c>
      <c r="C134" s="147" t="s">
        <v>93</v>
      </c>
      <c r="D134" s="147" t="s">
        <v>98</v>
      </c>
      <c r="E134" s="132" t="s">
        <v>163</v>
      </c>
      <c r="F134" s="65" t="s">
        <v>47</v>
      </c>
      <c r="G134" s="67">
        <v>200</v>
      </c>
      <c r="H134" s="68">
        <f t="shared" ref="H134:J134" si="19">H135</f>
        <v>5000</v>
      </c>
      <c r="I134" s="68">
        <f t="shared" si="19"/>
        <v>5000</v>
      </c>
      <c r="J134" s="68">
        <f t="shared" si="19"/>
        <v>5000</v>
      </c>
    </row>
    <row r="135" spans="1:10" ht="20.25" customHeight="1">
      <c r="A135" s="31" t="s">
        <v>48</v>
      </c>
      <c r="B135" s="32" t="s">
        <v>14</v>
      </c>
      <c r="C135" s="147" t="s">
        <v>93</v>
      </c>
      <c r="D135" s="147" t="s">
        <v>98</v>
      </c>
      <c r="E135" s="132" t="s">
        <v>163</v>
      </c>
      <c r="F135" s="65" t="s">
        <v>47</v>
      </c>
      <c r="G135" s="67">
        <v>220</v>
      </c>
      <c r="H135" s="68">
        <f>H136</f>
        <v>5000</v>
      </c>
      <c r="I135" s="68">
        <f>I136</f>
        <v>5000</v>
      </c>
      <c r="J135" s="68">
        <f>I135</f>
        <v>5000</v>
      </c>
    </row>
    <row r="136" spans="1:10" ht="20.25" customHeight="1">
      <c r="A136" s="64" t="s">
        <v>159</v>
      </c>
      <c r="B136" s="32" t="s">
        <v>14</v>
      </c>
      <c r="C136" s="148" t="s">
        <v>93</v>
      </c>
      <c r="D136" s="147" t="s">
        <v>98</v>
      </c>
      <c r="E136" s="132" t="s">
        <v>163</v>
      </c>
      <c r="F136" s="65" t="s">
        <v>47</v>
      </c>
      <c r="G136" s="67">
        <v>225</v>
      </c>
      <c r="H136" s="68">
        <v>5000</v>
      </c>
      <c r="I136" s="68">
        <f>H136</f>
        <v>5000</v>
      </c>
      <c r="J136" s="68">
        <f>I136</f>
        <v>5000</v>
      </c>
    </row>
    <row r="137" spans="1:10" ht="21.75" customHeight="1">
      <c r="A137" s="136" t="s">
        <v>165</v>
      </c>
      <c r="B137" s="88" t="s">
        <v>14</v>
      </c>
      <c r="C137" s="147" t="s">
        <v>93</v>
      </c>
      <c r="D137" s="147" t="s">
        <v>98</v>
      </c>
      <c r="E137" s="132" t="s">
        <v>163</v>
      </c>
      <c r="F137" s="137" t="s">
        <v>47</v>
      </c>
      <c r="G137" s="138">
        <v>300</v>
      </c>
      <c r="H137" s="139">
        <f t="shared" ref="H137:J138" si="20">H138</f>
        <v>5000</v>
      </c>
      <c r="I137" s="139">
        <f t="shared" si="20"/>
        <v>5000</v>
      </c>
      <c r="J137" s="139">
        <f t="shared" si="20"/>
        <v>5000</v>
      </c>
    </row>
    <row r="138" spans="1:10" ht="23.25" customHeight="1">
      <c r="A138" s="136" t="s">
        <v>62</v>
      </c>
      <c r="B138" s="88" t="s">
        <v>14</v>
      </c>
      <c r="C138" s="147" t="s">
        <v>93</v>
      </c>
      <c r="D138" s="147" t="s">
        <v>98</v>
      </c>
      <c r="E138" s="132" t="s">
        <v>163</v>
      </c>
      <c r="F138" s="137" t="s">
        <v>47</v>
      </c>
      <c r="G138" s="138">
        <v>340</v>
      </c>
      <c r="H138" s="139">
        <f t="shared" si="20"/>
        <v>5000</v>
      </c>
      <c r="I138" s="139">
        <f t="shared" si="20"/>
        <v>5000</v>
      </c>
      <c r="J138" s="139">
        <f t="shared" si="20"/>
        <v>5000</v>
      </c>
    </row>
    <row r="139" spans="1:10" ht="21.75" customHeight="1">
      <c r="A139" s="81" t="s">
        <v>164</v>
      </c>
      <c r="B139" s="53" t="s">
        <v>14</v>
      </c>
      <c r="C139" s="82" t="s">
        <v>93</v>
      </c>
      <c r="D139" s="82" t="s">
        <v>98</v>
      </c>
      <c r="E139" s="132" t="s">
        <v>163</v>
      </c>
      <c r="F139" s="83" t="s">
        <v>47</v>
      </c>
      <c r="G139" s="84">
        <v>346</v>
      </c>
      <c r="H139" s="153">
        <v>5000</v>
      </c>
      <c r="I139" s="153">
        <f>H139</f>
        <v>5000</v>
      </c>
      <c r="J139" s="153">
        <f>I139</f>
        <v>5000</v>
      </c>
    </row>
    <row r="140" spans="1:10" ht="11.25" customHeight="1">
      <c r="A140" s="64"/>
      <c r="B140" s="32"/>
      <c r="C140" s="36"/>
      <c r="D140" s="36"/>
      <c r="E140" s="36"/>
      <c r="F140" s="65"/>
      <c r="G140" s="36"/>
      <c r="H140" s="56"/>
      <c r="I140" s="56"/>
      <c r="J140" s="56"/>
    </row>
    <row r="141" spans="1:10" ht="38.25" customHeight="1">
      <c r="A141" s="75" t="s">
        <v>100</v>
      </c>
      <c r="B141" s="27" t="s">
        <v>14</v>
      </c>
      <c r="C141" s="29" t="s">
        <v>93</v>
      </c>
      <c r="D141" s="58" t="s">
        <v>101</v>
      </c>
      <c r="E141" s="58"/>
      <c r="F141" s="61"/>
      <c r="G141" s="58"/>
      <c r="H141" s="59">
        <f>H154+H143</f>
        <v>13000</v>
      </c>
      <c r="I141" s="59">
        <f>I143+I154</f>
        <v>13000</v>
      </c>
      <c r="J141" s="59">
        <f>J143+J154</f>
        <v>13000</v>
      </c>
    </row>
    <row r="142" spans="1:10" ht="21" customHeight="1">
      <c r="A142" s="75" t="s">
        <v>166</v>
      </c>
      <c r="B142" s="27" t="s">
        <v>14</v>
      </c>
      <c r="C142" s="29" t="s">
        <v>93</v>
      </c>
      <c r="D142" s="58" t="s">
        <v>101</v>
      </c>
      <c r="E142" s="60" t="s">
        <v>91</v>
      </c>
      <c r="F142" s="61"/>
      <c r="G142" s="58"/>
      <c r="H142" s="59">
        <f>H143</f>
        <v>10000</v>
      </c>
      <c r="I142" s="59">
        <f>I143</f>
        <v>10000</v>
      </c>
      <c r="J142" s="59">
        <f>J143</f>
        <v>10000</v>
      </c>
    </row>
    <row r="143" spans="1:10" ht="33.75" customHeight="1">
      <c r="A143" s="28" t="s">
        <v>167</v>
      </c>
      <c r="B143" s="27" t="s">
        <v>14</v>
      </c>
      <c r="C143" s="29" t="s">
        <v>93</v>
      </c>
      <c r="D143" s="29" t="s">
        <v>101</v>
      </c>
      <c r="E143" s="29" t="s">
        <v>169</v>
      </c>
      <c r="F143" s="29"/>
      <c r="G143" s="29"/>
      <c r="H143" s="30">
        <f t="shared" ref="H143:J151" si="21">H144</f>
        <v>10000</v>
      </c>
      <c r="I143" s="30">
        <f t="shared" si="21"/>
        <v>10000</v>
      </c>
      <c r="J143" s="30">
        <f t="shared" si="21"/>
        <v>10000</v>
      </c>
    </row>
    <row r="144" spans="1:10" ht="22.5" customHeight="1">
      <c r="A144" s="64" t="s">
        <v>43</v>
      </c>
      <c r="B144" s="32" t="s">
        <v>14</v>
      </c>
      <c r="C144" s="33" t="s">
        <v>93</v>
      </c>
      <c r="D144" s="33" t="s">
        <v>101</v>
      </c>
      <c r="E144" s="33" t="s">
        <v>169</v>
      </c>
      <c r="F144" s="33" t="s">
        <v>27</v>
      </c>
      <c r="G144" s="33"/>
      <c r="H144" s="35">
        <f t="shared" si="21"/>
        <v>10000</v>
      </c>
      <c r="I144" s="35">
        <f t="shared" si="21"/>
        <v>10000</v>
      </c>
      <c r="J144" s="35">
        <f t="shared" si="21"/>
        <v>10000</v>
      </c>
    </row>
    <row r="145" spans="1:10" ht="34.5" customHeight="1">
      <c r="A145" s="66" t="s">
        <v>44</v>
      </c>
      <c r="B145" s="32" t="s">
        <v>14</v>
      </c>
      <c r="C145" s="33" t="s">
        <v>93</v>
      </c>
      <c r="D145" s="33" t="s">
        <v>101</v>
      </c>
      <c r="E145" s="33" t="s">
        <v>169</v>
      </c>
      <c r="F145" s="33" t="s">
        <v>45</v>
      </c>
      <c r="G145" s="33"/>
      <c r="H145" s="35">
        <f>H146</f>
        <v>10000</v>
      </c>
      <c r="I145" s="35">
        <f>I146</f>
        <v>10000</v>
      </c>
      <c r="J145" s="35">
        <f>J146</f>
        <v>10000</v>
      </c>
    </row>
    <row r="146" spans="1:10" ht="20.25" customHeight="1">
      <c r="A146" s="31" t="s">
        <v>46</v>
      </c>
      <c r="B146" s="32" t="s">
        <v>14</v>
      </c>
      <c r="C146" s="33" t="s">
        <v>93</v>
      </c>
      <c r="D146" s="33" t="s">
        <v>101</v>
      </c>
      <c r="E146" s="33" t="s">
        <v>169</v>
      </c>
      <c r="F146" s="33" t="s">
        <v>47</v>
      </c>
      <c r="G146" s="33"/>
      <c r="H146" s="35">
        <f>H150+H147</f>
        <v>10000</v>
      </c>
      <c r="I146" s="35">
        <f>I150+I147</f>
        <v>10000</v>
      </c>
      <c r="J146" s="35">
        <f>J150+J147</f>
        <v>10000</v>
      </c>
    </row>
    <row r="147" spans="1:10" ht="18.75" customHeight="1">
      <c r="A147" s="31" t="s">
        <v>133</v>
      </c>
      <c r="B147" s="32" t="s">
        <v>14</v>
      </c>
      <c r="C147" s="33" t="s">
        <v>93</v>
      </c>
      <c r="D147" s="33" t="s">
        <v>101</v>
      </c>
      <c r="E147" s="33" t="s">
        <v>169</v>
      </c>
      <c r="F147" s="33" t="s">
        <v>47</v>
      </c>
      <c r="G147" s="33" t="s">
        <v>27</v>
      </c>
      <c r="H147" s="35">
        <f t="shared" ref="H147:J148" si="22">H148</f>
        <v>5000</v>
      </c>
      <c r="I147" s="35">
        <f t="shared" si="22"/>
        <v>5000</v>
      </c>
      <c r="J147" s="35">
        <f t="shared" si="22"/>
        <v>5000</v>
      </c>
    </row>
    <row r="148" spans="1:10" ht="20.25" customHeight="1">
      <c r="A148" s="31" t="s">
        <v>48</v>
      </c>
      <c r="B148" s="32" t="s">
        <v>14</v>
      </c>
      <c r="C148" s="33" t="s">
        <v>93</v>
      </c>
      <c r="D148" s="33" t="s">
        <v>101</v>
      </c>
      <c r="E148" s="33" t="s">
        <v>169</v>
      </c>
      <c r="F148" s="33" t="s">
        <v>47</v>
      </c>
      <c r="G148" s="33" t="s">
        <v>49</v>
      </c>
      <c r="H148" s="35">
        <f t="shared" si="22"/>
        <v>5000</v>
      </c>
      <c r="I148" s="35">
        <f t="shared" si="22"/>
        <v>5000</v>
      </c>
      <c r="J148" s="35">
        <f t="shared" si="22"/>
        <v>5000</v>
      </c>
    </row>
    <row r="149" spans="1:10" ht="19.5" customHeight="1">
      <c r="A149" s="31" t="s">
        <v>56</v>
      </c>
      <c r="B149" s="32" t="s">
        <v>14</v>
      </c>
      <c r="C149" s="33" t="s">
        <v>93</v>
      </c>
      <c r="D149" s="33" t="s">
        <v>101</v>
      </c>
      <c r="E149" s="33" t="s">
        <v>169</v>
      </c>
      <c r="F149" s="33" t="s">
        <v>47</v>
      </c>
      <c r="G149" s="33" t="s">
        <v>57</v>
      </c>
      <c r="H149" s="35">
        <v>5000</v>
      </c>
      <c r="I149" s="35">
        <f>H149</f>
        <v>5000</v>
      </c>
      <c r="J149" s="35">
        <f>I149</f>
        <v>5000</v>
      </c>
    </row>
    <row r="150" spans="1:10" ht="25.5" customHeight="1">
      <c r="A150" s="48" t="s">
        <v>58</v>
      </c>
      <c r="B150" s="32" t="s">
        <v>14</v>
      </c>
      <c r="C150" s="33" t="s">
        <v>93</v>
      </c>
      <c r="D150" s="33" t="s">
        <v>101</v>
      </c>
      <c r="E150" s="33" t="s">
        <v>169</v>
      </c>
      <c r="F150" s="33" t="s">
        <v>47</v>
      </c>
      <c r="G150" s="33" t="s">
        <v>59</v>
      </c>
      <c r="H150" s="35">
        <f t="shared" si="21"/>
        <v>5000</v>
      </c>
      <c r="I150" s="35">
        <f t="shared" si="21"/>
        <v>5000</v>
      </c>
      <c r="J150" s="35">
        <f t="shared" si="21"/>
        <v>5000</v>
      </c>
    </row>
    <row r="151" spans="1:10" ht="24" customHeight="1">
      <c r="A151" s="48" t="s">
        <v>62</v>
      </c>
      <c r="B151" s="32" t="s">
        <v>14</v>
      </c>
      <c r="C151" s="33" t="s">
        <v>93</v>
      </c>
      <c r="D151" s="33" t="s">
        <v>101</v>
      </c>
      <c r="E151" s="33" t="s">
        <v>169</v>
      </c>
      <c r="F151" s="33" t="s">
        <v>47</v>
      </c>
      <c r="G151" s="33" t="s">
        <v>63</v>
      </c>
      <c r="H151" s="35">
        <f t="shared" si="21"/>
        <v>5000</v>
      </c>
      <c r="I151" s="35">
        <f t="shared" si="21"/>
        <v>5000</v>
      </c>
      <c r="J151" s="35">
        <f t="shared" si="21"/>
        <v>5000</v>
      </c>
    </row>
    <row r="152" spans="1:10" ht="28.5" customHeight="1">
      <c r="A152" s="48" t="s">
        <v>66</v>
      </c>
      <c r="B152" s="32" t="s">
        <v>14</v>
      </c>
      <c r="C152" s="33" t="s">
        <v>93</v>
      </c>
      <c r="D152" s="33" t="s">
        <v>101</v>
      </c>
      <c r="E152" s="33" t="s">
        <v>169</v>
      </c>
      <c r="F152" s="33" t="s">
        <v>47</v>
      </c>
      <c r="G152" s="33" t="s">
        <v>67</v>
      </c>
      <c r="H152" s="35">
        <v>5000</v>
      </c>
      <c r="I152" s="35">
        <f>H152</f>
        <v>5000</v>
      </c>
      <c r="J152" s="35">
        <f>I152</f>
        <v>5000</v>
      </c>
    </row>
    <row r="153" spans="1:10" ht="12" customHeight="1">
      <c r="A153" s="31"/>
      <c r="B153" s="32"/>
      <c r="C153" s="33"/>
      <c r="D153" s="33"/>
      <c r="E153" s="33"/>
      <c r="F153" s="33"/>
      <c r="G153" s="33"/>
      <c r="H153" s="35"/>
      <c r="I153" s="35"/>
      <c r="J153" s="35"/>
    </row>
    <row r="154" spans="1:10" ht="71.25" customHeight="1">
      <c r="A154" s="125" t="s">
        <v>170</v>
      </c>
      <c r="B154" s="121" t="s">
        <v>14</v>
      </c>
      <c r="C154" s="122" t="s">
        <v>93</v>
      </c>
      <c r="D154" s="122" t="s">
        <v>101</v>
      </c>
      <c r="E154" s="152" t="s">
        <v>103</v>
      </c>
      <c r="F154" s="131"/>
      <c r="G154" s="131"/>
      <c r="H154" s="112">
        <f>H156</f>
        <v>3000</v>
      </c>
      <c r="I154" s="112">
        <f>I156</f>
        <v>3000</v>
      </c>
      <c r="J154" s="112">
        <f>J156</f>
        <v>3000</v>
      </c>
    </row>
    <row r="155" spans="1:10" ht="41.25" customHeight="1">
      <c r="A155" s="126" t="s">
        <v>171</v>
      </c>
      <c r="B155" s="88" t="s">
        <v>14</v>
      </c>
      <c r="C155" s="90" t="s">
        <v>93</v>
      </c>
      <c r="D155" s="90" t="s">
        <v>101</v>
      </c>
      <c r="E155" s="132" t="s">
        <v>172</v>
      </c>
      <c r="F155" s="89"/>
      <c r="G155" s="89"/>
      <c r="H155" s="130">
        <f>H156</f>
        <v>3000</v>
      </c>
      <c r="I155" s="130">
        <f>I156</f>
        <v>3000</v>
      </c>
      <c r="J155" s="130">
        <f>J156</f>
        <v>3000</v>
      </c>
    </row>
    <row r="156" spans="1:10" ht="31.5" customHeight="1">
      <c r="A156" s="136" t="s">
        <v>43</v>
      </c>
      <c r="B156" s="88" t="s">
        <v>14</v>
      </c>
      <c r="C156" s="89" t="s">
        <v>93</v>
      </c>
      <c r="D156" s="90" t="s">
        <v>101</v>
      </c>
      <c r="E156" s="89" t="s">
        <v>172</v>
      </c>
      <c r="F156" s="137" t="s">
        <v>27</v>
      </c>
      <c r="G156" s="89"/>
      <c r="H156" s="130">
        <f t="shared" ref="H156:J160" si="23">H157</f>
        <v>3000</v>
      </c>
      <c r="I156" s="130">
        <f t="shared" si="23"/>
        <v>3000</v>
      </c>
      <c r="J156" s="130">
        <f t="shared" si="23"/>
        <v>3000</v>
      </c>
    </row>
    <row r="157" spans="1:10" ht="32.25" customHeight="1">
      <c r="A157" s="143" t="s">
        <v>44</v>
      </c>
      <c r="B157" s="88" t="s">
        <v>14</v>
      </c>
      <c r="C157" s="147" t="s">
        <v>93</v>
      </c>
      <c r="D157" s="90" t="s">
        <v>101</v>
      </c>
      <c r="E157" s="89" t="s">
        <v>172</v>
      </c>
      <c r="F157" s="137" t="s">
        <v>45</v>
      </c>
      <c r="G157" s="89"/>
      <c r="H157" s="130">
        <f t="shared" si="23"/>
        <v>3000</v>
      </c>
      <c r="I157" s="130">
        <f t="shared" si="23"/>
        <v>3000</v>
      </c>
      <c r="J157" s="130">
        <f t="shared" si="23"/>
        <v>3000</v>
      </c>
    </row>
    <row r="158" spans="1:10" ht="21.75" customHeight="1">
      <c r="A158" s="126" t="s">
        <v>46</v>
      </c>
      <c r="B158" s="88" t="s">
        <v>14</v>
      </c>
      <c r="C158" s="147" t="s">
        <v>93</v>
      </c>
      <c r="D158" s="90" t="s">
        <v>101</v>
      </c>
      <c r="E158" s="89" t="s">
        <v>172</v>
      </c>
      <c r="F158" s="137" t="s">
        <v>47</v>
      </c>
      <c r="G158" s="89"/>
      <c r="H158" s="130">
        <f t="shared" si="23"/>
        <v>3000</v>
      </c>
      <c r="I158" s="130">
        <f t="shared" si="23"/>
        <v>3000</v>
      </c>
      <c r="J158" s="130">
        <f t="shared" si="23"/>
        <v>3000</v>
      </c>
    </row>
    <row r="159" spans="1:10" ht="19.5" customHeight="1">
      <c r="A159" s="126" t="s">
        <v>26</v>
      </c>
      <c r="B159" s="88" t="s">
        <v>14</v>
      </c>
      <c r="C159" s="147" t="s">
        <v>93</v>
      </c>
      <c r="D159" s="90" t="s">
        <v>101</v>
      </c>
      <c r="E159" s="89" t="s">
        <v>172</v>
      </c>
      <c r="F159" s="137" t="s">
        <v>47</v>
      </c>
      <c r="G159" s="138">
        <v>200</v>
      </c>
      <c r="H159" s="139">
        <f t="shared" si="23"/>
        <v>3000</v>
      </c>
      <c r="I159" s="139">
        <f t="shared" si="23"/>
        <v>3000</v>
      </c>
      <c r="J159" s="139">
        <f t="shared" si="23"/>
        <v>3000</v>
      </c>
    </row>
    <row r="160" spans="1:10" ht="22.5" customHeight="1">
      <c r="A160" s="126" t="s">
        <v>48</v>
      </c>
      <c r="B160" s="88" t="s">
        <v>14</v>
      </c>
      <c r="C160" s="147" t="s">
        <v>93</v>
      </c>
      <c r="D160" s="90" t="s">
        <v>101</v>
      </c>
      <c r="E160" s="89" t="s">
        <v>172</v>
      </c>
      <c r="F160" s="137" t="s">
        <v>47</v>
      </c>
      <c r="G160" s="138">
        <v>220</v>
      </c>
      <c r="H160" s="139">
        <f t="shared" si="23"/>
        <v>3000</v>
      </c>
      <c r="I160" s="139">
        <f t="shared" si="23"/>
        <v>3000</v>
      </c>
      <c r="J160" s="139">
        <f t="shared" si="23"/>
        <v>3000</v>
      </c>
    </row>
    <row r="161" spans="1:10" ht="21.75" customHeight="1">
      <c r="A161" s="136" t="s">
        <v>56</v>
      </c>
      <c r="B161" s="88" t="s">
        <v>14</v>
      </c>
      <c r="C161" s="147" t="s">
        <v>93</v>
      </c>
      <c r="D161" s="90" t="s">
        <v>101</v>
      </c>
      <c r="E161" s="89" t="s">
        <v>172</v>
      </c>
      <c r="F161" s="137" t="s">
        <v>47</v>
      </c>
      <c r="G161" s="138">
        <v>226</v>
      </c>
      <c r="H161" s="139">
        <v>3000</v>
      </c>
      <c r="I161" s="139">
        <f>H161</f>
        <v>3000</v>
      </c>
      <c r="J161" s="139">
        <f>I161</f>
        <v>3000</v>
      </c>
    </row>
    <row r="162" spans="1:10" ht="13.5" customHeight="1">
      <c r="A162" s="87"/>
      <c r="B162" s="88"/>
      <c r="C162" s="147"/>
      <c r="D162" s="89"/>
      <c r="E162" s="89"/>
      <c r="F162" s="137"/>
      <c r="G162" s="89"/>
      <c r="H162" s="130"/>
      <c r="I162" s="130"/>
      <c r="J162" s="130"/>
    </row>
    <row r="163" spans="1:10" ht="24" customHeight="1">
      <c r="A163" s="28" t="s">
        <v>102</v>
      </c>
      <c r="B163" s="27" t="s">
        <v>14</v>
      </c>
      <c r="C163" s="29" t="s">
        <v>17</v>
      </c>
      <c r="D163" s="29"/>
      <c r="E163" s="29"/>
      <c r="F163" s="29"/>
      <c r="G163" s="29"/>
      <c r="H163" s="80">
        <f>H164</f>
        <v>665177.96</v>
      </c>
      <c r="I163" s="30">
        <f>I164</f>
        <v>0</v>
      </c>
      <c r="J163" s="30">
        <f>J164</f>
        <v>0</v>
      </c>
    </row>
    <row r="164" spans="1:10" ht="17.25" customHeight="1">
      <c r="A164" s="28" t="s">
        <v>173</v>
      </c>
      <c r="B164" s="27" t="s">
        <v>14</v>
      </c>
      <c r="C164" s="29" t="s">
        <v>17</v>
      </c>
      <c r="D164" s="29" t="s">
        <v>98</v>
      </c>
      <c r="E164" s="29"/>
      <c r="F164" s="29"/>
      <c r="G164" s="29"/>
      <c r="H164" s="80">
        <f>H165</f>
        <v>665177.96</v>
      </c>
      <c r="I164" s="30">
        <f>I167</f>
        <v>0</v>
      </c>
      <c r="J164" s="30">
        <f>J167</f>
        <v>0</v>
      </c>
    </row>
    <row r="165" spans="1:10" ht="23.25" customHeight="1">
      <c r="A165" s="28" t="s">
        <v>156</v>
      </c>
      <c r="B165" s="27" t="s">
        <v>14</v>
      </c>
      <c r="C165" s="29" t="s">
        <v>17</v>
      </c>
      <c r="D165" s="29" t="s">
        <v>98</v>
      </c>
      <c r="E165" s="85" t="s">
        <v>175</v>
      </c>
      <c r="F165" s="29"/>
      <c r="G165" s="29"/>
      <c r="H165" s="80">
        <f t="shared" ref="H165:J166" si="24">H166</f>
        <v>665177.96</v>
      </c>
      <c r="I165" s="30">
        <f t="shared" si="24"/>
        <v>0</v>
      </c>
      <c r="J165" s="30">
        <f t="shared" si="24"/>
        <v>0</v>
      </c>
    </row>
    <row r="166" spans="1:10" ht="36.75" customHeight="1">
      <c r="A166" s="28" t="s">
        <v>18</v>
      </c>
      <c r="B166" s="27" t="s">
        <v>14</v>
      </c>
      <c r="C166" s="29" t="s">
        <v>17</v>
      </c>
      <c r="D166" s="29" t="s">
        <v>98</v>
      </c>
      <c r="E166" s="85" t="s">
        <v>105</v>
      </c>
      <c r="F166" s="29"/>
      <c r="G166" s="29"/>
      <c r="H166" s="80">
        <f>H167+H176</f>
        <v>665177.96</v>
      </c>
      <c r="I166" s="30">
        <f t="shared" si="24"/>
        <v>0</v>
      </c>
      <c r="J166" s="30">
        <f t="shared" si="24"/>
        <v>0</v>
      </c>
    </row>
    <row r="167" spans="1:10" ht="50.25" customHeight="1">
      <c r="A167" s="28" t="s">
        <v>174</v>
      </c>
      <c r="B167" s="27" t="s">
        <v>14</v>
      </c>
      <c r="C167" s="29" t="s">
        <v>17</v>
      </c>
      <c r="D167" s="29" t="s">
        <v>98</v>
      </c>
      <c r="E167" s="29" t="s">
        <v>208</v>
      </c>
      <c r="F167" s="29"/>
      <c r="G167" s="29"/>
      <c r="H167" s="80">
        <f t="shared" ref="H167:J171" si="25">H168</f>
        <v>465177.96</v>
      </c>
      <c r="I167" s="30">
        <f t="shared" si="25"/>
        <v>0</v>
      </c>
      <c r="J167" s="30">
        <f t="shared" si="25"/>
        <v>0</v>
      </c>
    </row>
    <row r="168" spans="1:10" ht="30" customHeight="1">
      <c r="A168" s="64" t="s">
        <v>43</v>
      </c>
      <c r="B168" s="32" t="s">
        <v>14</v>
      </c>
      <c r="C168" s="33" t="s">
        <v>17</v>
      </c>
      <c r="D168" s="33" t="s">
        <v>98</v>
      </c>
      <c r="E168" s="33" t="s">
        <v>208</v>
      </c>
      <c r="F168" s="33" t="s">
        <v>27</v>
      </c>
      <c r="G168" s="33"/>
      <c r="H168" s="51">
        <f t="shared" si="25"/>
        <v>465177.96</v>
      </c>
      <c r="I168" s="35">
        <f t="shared" si="25"/>
        <v>0</v>
      </c>
      <c r="J168" s="35">
        <f t="shared" si="25"/>
        <v>0</v>
      </c>
    </row>
    <row r="169" spans="1:10" ht="28.5" customHeight="1">
      <c r="A169" s="66" t="s">
        <v>44</v>
      </c>
      <c r="B169" s="32" t="s">
        <v>14</v>
      </c>
      <c r="C169" s="33" t="s">
        <v>17</v>
      </c>
      <c r="D169" s="33" t="s">
        <v>98</v>
      </c>
      <c r="E169" s="33" t="s">
        <v>208</v>
      </c>
      <c r="F169" s="33" t="s">
        <v>45</v>
      </c>
      <c r="G169" s="33"/>
      <c r="H169" s="51">
        <f t="shared" si="25"/>
        <v>465177.96</v>
      </c>
      <c r="I169" s="35">
        <f t="shared" si="25"/>
        <v>0</v>
      </c>
      <c r="J169" s="35">
        <f t="shared" si="25"/>
        <v>0</v>
      </c>
    </row>
    <row r="170" spans="1:10" ht="17.25" customHeight="1">
      <c r="A170" s="31" t="s">
        <v>46</v>
      </c>
      <c r="B170" s="32" t="s">
        <v>14</v>
      </c>
      <c r="C170" s="33" t="s">
        <v>17</v>
      </c>
      <c r="D170" s="33" t="s">
        <v>98</v>
      </c>
      <c r="E170" s="33" t="s">
        <v>208</v>
      </c>
      <c r="F170" s="33" t="s">
        <v>47</v>
      </c>
      <c r="G170" s="33"/>
      <c r="H170" s="51">
        <f t="shared" si="25"/>
        <v>465177.96</v>
      </c>
      <c r="I170" s="35">
        <f t="shared" si="25"/>
        <v>0</v>
      </c>
      <c r="J170" s="35">
        <f t="shared" si="25"/>
        <v>0</v>
      </c>
    </row>
    <row r="171" spans="1:10" ht="17.25" customHeight="1">
      <c r="A171" s="31" t="s">
        <v>26</v>
      </c>
      <c r="B171" s="32" t="s">
        <v>14</v>
      </c>
      <c r="C171" s="33" t="s">
        <v>17</v>
      </c>
      <c r="D171" s="33" t="s">
        <v>98</v>
      </c>
      <c r="E171" s="33" t="s">
        <v>208</v>
      </c>
      <c r="F171" s="33" t="s">
        <v>47</v>
      </c>
      <c r="G171" s="33" t="s">
        <v>27</v>
      </c>
      <c r="H171" s="51">
        <f t="shared" si="25"/>
        <v>465177.96</v>
      </c>
      <c r="I171" s="35">
        <f t="shared" si="25"/>
        <v>0</v>
      </c>
      <c r="J171" s="35">
        <f t="shared" si="25"/>
        <v>0</v>
      </c>
    </row>
    <row r="172" spans="1:10" ht="17.25" customHeight="1">
      <c r="A172" s="31" t="s">
        <v>48</v>
      </c>
      <c r="B172" s="32" t="s">
        <v>14</v>
      </c>
      <c r="C172" s="33" t="s">
        <v>17</v>
      </c>
      <c r="D172" s="33" t="s">
        <v>98</v>
      </c>
      <c r="E172" s="33" t="s">
        <v>208</v>
      </c>
      <c r="F172" s="33" t="s">
        <v>47</v>
      </c>
      <c r="G172" s="33" t="s">
        <v>49</v>
      </c>
      <c r="H172" s="51">
        <f>H173+H174</f>
        <v>465177.96</v>
      </c>
      <c r="I172" s="35">
        <f>I174</f>
        <v>0</v>
      </c>
      <c r="J172" s="35">
        <f>J174</f>
        <v>0</v>
      </c>
    </row>
    <row r="173" spans="1:10" ht="17.25" customHeight="1">
      <c r="A173" s="64" t="s">
        <v>159</v>
      </c>
      <c r="B173" s="32" t="s">
        <v>14</v>
      </c>
      <c r="C173" s="33" t="s">
        <v>17</v>
      </c>
      <c r="D173" s="33" t="s">
        <v>98</v>
      </c>
      <c r="E173" s="33" t="s">
        <v>208</v>
      </c>
      <c r="F173" s="33" t="s">
        <v>47</v>
      </c>
      <c r="G173" s="33" t="s">
        <v>55</v>
      </c>
      <c r="H173" s="51">
        <f>359300+55877.96</f>
        <v>415177.96</v>
      </c>
      <c r="I173" s="35">
        <v>0</v>
      </c>
      <c r="J173" s="35">
        <v>0</v>
      </c>
    </row>
    <row r="174" spans="1:10" ht="17.25" customHeight="1">
      <c r="A174" s="64" t="s">
        <v>56</v>
      </c>
      <c r="B174" s="32" t="s">
        <v>14</v>
      </c>
      <c r="C174" s="33" t="s">
        <v>17</v>
      </c>
      <c r="D174" s="33" t="s">
        <v>98</v>
      </c>
      <c r="E174" s="33" t="s">
        <v>208</v>
      </c>
      <c r="F174" s="33" t="s">
        <v>47</v>
      </c>
      <c r="G174" s="33" t="s">
        <v>57</v>
      </c>
      <c r="H174" s="35">
        <v>50000</v>
      </c>
      <c r="I174" s="35">
        <v>0</v>
      </c>
      <c r="J174" s="35">
        <f>I174</f>
        <v>0</v>
      </c>
    </row>
    <row r="175" spans="1:10" ht="17.25" customHeight="1">
      <c r="A175" s="64"/>
      <c r="B175" s="32"/>
      <c r="C175" s="33"/>
      <c r="D175" s="33"/>
      <c r="E175" s="33"/>
      <c r="F175" s="33"/>
      <c r="G175" s="33"/>
      <c r="H175" s="35"/>
      <c r="I175" s="35"/>
      <c r="J175" s="35"/>
    </row>
    <row r="176" spans="1:10" ht="36" customHeight="1">
      <c r="A176" s="75" t="s">
        <v>213</v>
      </c>
      <c r="B176" s="27" t="s">
        <v>14</v>
      </c>
      <c r="C176" s="29" t="s">
        <v>17</v>
      </c>
      <c r="D176" s="29" t="s">
        <v>98</v>
      </c>
      <c r="E176" s="206" t="s">
        <v>212</v>
      </c>
      <c r="F176" s="29"/>
      <c r="G176" s="29"/>
      <c r="H176" s="30">
        <f t="shared" ref="H176:J181" si="26">H177</f>
        <v>200000</v>
      </c>
      <c r="I176" s="30">
        <f t="shared" si="26"/>
        <v>0</v>
      </c>
      <c r="J176" s="30">
        <f t="shared" si="26"/>
        <v>0</v>
      </c>
    </row>
    <row r="177" spans="1:10" ht="17.25" customHeight="1">
      <c r="A177" s="64" t="s">
        <v>43</v>
      </c>
      <c r="B177" s="32" t="s">
        <v>14</v>
      </c>
      <c r="C177" s="33" t="s">
        <v>17</v>
      </c>
      <c r="D177" s="33" t="s">
        <v>98</v>
      </c>
      <c r="E177" s="204" t="s">
        <v>212</v>
      </c>
      <c r="F177" s="33" t="s">
        <v>27</v>
      </c>
      <c r="G177" s="33"/>
      <c r="H177" s="35">
        <f t="shared" si="26"/>
        <v>200000</v>
      </c>
      <c r="I177" s="35">
        <f t="shared" si="26"/>
        <v>0</v>
      </c>
      <c r="J177" s="35">
        <f t="shared" si="26"/>
        <v>0</v>
      </c>
    </row>
    <row r="178" spans="1:10" ht="17.25" customHeight="1">
      <c r="A178" s="64" t="s">
        <v>44</v>
      </c>
      <c r="B178" s="32" t="s">
        <v>14</v>
      </c>
      <c r="C178" s="33" t="s">
        <v>17</v>
      </c>
      <c r="D178" s="33" t="s">
        <v>98</v>
      </c>
      <c r="E178" s="204" t="s">
        <v>212</v>
      </c>
      <c r="F178" s="33" t="s">
        <v>45</v>
      </c>
      <c r="G178" s="33"/>
      <c r="H178" s="35">
        <f t="shared" si="26"/>
        <v>200000</v>
      </c>
      <c r="I178" s="35">
        <f t="shared" si="26"/>
        <v>0</v>
      </c>
      <c r="J178" s="35">
        <f t="shared" si="26"/>
        <v>0</v>
      </c>
    </row>
    <row r="179" spans="1:10" ht="17.25" customHeight="1">
      <c r="A179" s="64" t="s">
        <v>46</v>
      </c>
      <c r="B179" s="32" t="s">
        <v>14</v>
      </c>
      <c r="C179" s="33" t="s">
        <v>17</v>
      </c>
      <c r="D179" s="33" t="s">
        <v>98</v>
      </c>
      <c r="E179" s="204" t="s">
        <v>212</v>
      </c>
      <c r="F179" s="33" t="s">
        <v>47</v>
      </c>
      <c r="G179" s="33"/>
      <c r="H179" s="35">
        <f t="shared" si="26"/>
        <v>200000</v>
      </c>
      <c r="I179" s="35">
        <f t="shared" si="26"/>
        <v>0</v>
      </c>
      <c r="J179" s="35">
        <f t="shared" si="26"/>
        <v>0</v>
      </c>
    </row>
    <row r="180" spans="1:10" ht="17.25" customHeight="1">
      <c r="A180" s="64" t="s">
        <v>26</v>
      </c>
      <c r="B180" s="32" t="s">
        <v>14</v>
      </c>
      <c r="C180" s="33" t="s">
        <v>17</v>
      </c>
      <c r="D180" s="33" t="s">
        <v>98</v>
      </c>
      <c r="E180" s="204" t="s">
        <v>212</v>
      </c>
      <c r="F180" s="33" t="s">
        <v>47</v>
      </c>
      <c r="G180" s="33" t="s">
        <v>27</v>
      </c>
      <c r="H180" s="35">
        <f t="shared" si="26"/>
        <v>200000</v>
      </c>
      <c r="I180" s="35">
        <f t="shared" si="26"/>
        <v>0</v>
      </c>
      <c r="J180" s="35">
        <f t="shared" si="26"/>
        <v>0</v>
      </c>
    </row>
    <row r="181" spans="1:10" ht="15.75" customHeight="1">
      <c r="A181" s="31" t="s">
        <v>48</v>
      </c>
      <c r="B181" s="32" t="s">
        <v>14</v>
      </c>
      <c r="C181" s="33" t="s">
        <v>17</v>
      </c>
      <c r="D181" s="33" t="s">
        <v>98</v>
      </c>
      <c r="E181" s="204" t="s">
        <v>212</v>
      </c>
      <c r="F181" s="33" t="s">
        <v>47</v>
      </c>
      <c r="G181" s="33" t="s">
        <v>49</v>
      </c>
      <c r="H181" s="35">
        <f t="shared" si="26"/>
        <v>200000</v>
      </c>
      <c r="I181" s="35">
        <f t="shared" si="26"/>
        <v>0</v>
      </c>
      <c r="J181" s="35">
        <f t="shared" si="26"/>
        <v>0</v>
      </c>
    </row>
    <row r="182" spans="1:10" ht="15.75" customHeight="1">
      <c r="A182" s="31" t="s">
        <v>159</v>
      </c>
      <c r="B182" s="32" t="s">
        <v>14</v>
      </c>
      <c r="C182" s="33" t="s">
        <v>17</v>
      </c>
      <c r="D182" s="33" t="s">
        <v>98</v>
      </c>
      <c r="E182" s="204" t="s">
        <v>212</v>
      </c>
      <c r="F182" s="33" t="s">
        <v>47</v>
      </c>
      <c r="G182" s="33" t="s">
        <v>55</v>
      </c>
      <c r="H182" s="35">
        <v>200000</v>
      </c>
      <c r="I182" s="35">
        <v>0</v>
      </c>
      <c r="J182" s="35">
        <v>0</v>
      </c>
    </row>
    <row r="183" spans="1:10" ht="15.75" customHeight="1">
      <c r="A183" s="31"/>
      <c r="B183" s="32"/>
      <c r="C183" s="33"/>
      <c r="D183" s="33"/>
      <c r="E183" s="204"/>
      <c r="F183" s="33"/>
      <c r="G183" s="33"/>
      <c r="H183" s="35"/>
      <c r="I183" s="35"/>
      <c r="J183" s="35"/>
    </row>
    <row r="184" spans="1:10" ht="20.25" customHeight="1">
      <c r="A184" s="125" t="s">
        <v>104</v>
      </c>
      <c r="B184" s="121" t="s">
        <v>14</v>
      </c>
      <c r="C184" s="122" t="s">
        <v>103</v>
      </c>
      <c r="D184" s="122"/>
      <c r="E184" s="205"/>
      <c r="F184" s="122"/>
      <c r="G184" s="122"/>
      <c r="H184" s="160">
        <f>H185+H196</f>
        <v>138316.94</v>
      </c>
      <c r="I184" s="160">
        <f>I185+I196</f>
        <v>334788.50199999998</v>
      </c>
      <c r="J184" s="160">
        <f>J185+J196</f>
        <v>335688.50199999998</v>
      </c>
    </row>
    <row r="185" spans="1:10" ht="17.25" customHeight="1">
      <c r="A185" s="75" t="s">
        <v>106</v>
      </c>
      <c r="B185" s="27" t="s">
        <v>14</v>
      </c>
      <c r="C185" s="29" t="s">
        <v>103</v>
      </c>
      <c r="D185" s="29" t="s">
        <v>91</v>
      </c>
      <c r="E185" s="33"/>
      <c r="F185" s="33"/>
      <c r="G185" s="33"/>
      <c r="H185" s="80">
        <f>H186</f>
        <v>0</v>
      </c>
      <c r="I185" s="80">
        <f>I186</f>
        <v>124023.45</v>
      </c>
      <c r="J185" s="80">
        <f>J186</f>
        <v>124923.45</v>
      </c>
    </row>
    <row r="186" spans="1:10" ht="30" customHeight="1">
      <c r="A186" s="57" t="s">
        <v>156</v>
      </c>
      <c r="B186" s="27" t="s">
        <v>14</v>
      </c>
      <c r="C186" s="29" t="s">
        <v>103</v>
      </c>
      <c r="D186" s="29" t="s">
        <v>91</v>
      </c>
      <c r="E186" s="85" t="s">
        <v>175</v>
      </c>
      <c r="F186" s="29"/>
      <c r="G186" s="62"/>
      <c r="H186" s="80">
        <f>H187</f>
        <v>0</v>
      </c>
      <c r="I186" s="187">
        <f t="shared" ref="H186:J188" si="27">I187</f>
        <v>124023.45</v>
      </c>
      <c r="J186" s="187">
        <f>J187</f>
        <v>124923.45</v>
      </c>
    </row>
    <row r="187" spans="1:10" ht="24" customHeight="1">
      <c r="A187" s="57" t="s">
        <v>18</v>
      </c>
      <c r="B187" s="27" t="s">
        <v>14</v>
      </c>
      <c r="C187" s="29" t="s">
        <v>103</v>
      </c>
      <c r="D187" s="29" t="s">
        <v>91</v>
      </c>
      <c r="E187" s="85" t="s">
        <v>105</v>
      </c>
      <c r="F187" s="29"/>
      <c r="G187" s="62"/>
      <c r="H187" s="187">
        <f t="shared" si="27"/>
        <v>0</v>
      </c>
      <c r="I187" s="187">
        <f t="shared" si="27"/>
        <v>124023.45</v>
      </c>
      <c r="J187" s="187">
        <f t="shared" si="27"/>
        <v>124923.45</v>
      </c>
    </row>
    <row r="188" spans="1:10" ht="30" customHeight="1">
      <c r="A188" s="57" t="s">
        <v>176</v>
      </c>
      <c r="B188" s="27" t="s">
        <v>14</v>
      </c>
      <c r="C188" s="29" t="s">
        <v>103</v>
      </c>
      <c r="D188" s="29" t="s">
        <v>91</v>
      </c>
      <c r="E188" s="85" t="s">
        <v>177</v>
      </c>
      <c r="F188" s="29"/>
      <c r="G188" s="62"/>
      <c r="H188" s="187">
        <f t="shared" si="27"/>
        <v>0</v>
      </c>
      <c r="I188" s="187">
        <f t="shared" si="27"/>
        <v>124023.45</v>
      </c>
      <c r="J188" s="187">
        <f t="shared" si="27"/>
        <v>124923.45</v>
      </c>
    </row>
    <row r="189" spans="1:10" ht="37.5" customHeight="1">
      <c r="A189" s="186" t="s">
        <v>44</v>
      </c>
      <c r="B189" s="32" t="s">
        <v>14</v>
      </c>
      <c r="C189" s="33" t="s">
        <v>103</v>
      </c>
      <c r="D189" s="33" t="s">
        <v>91</v>
      </c>
      <c r="E189" s="34" t="s">
        <v>177</v>
      </c>
      <c r="F189" s="33" t="s">
        <v>27</v>
      </c>
      <c r="G189" s="33"/>
      <c r="H189" s="51">
        <f t="shared" ref="H189:J192" si="28">H190</f>
        <v>0</v>
      </c>
      <c r="I189" s="51">
        <f t="shared" si="28"/>
        <v>124023.45</v>
      </c>
      <c r="J189" s="51">
        <f t="shared" si="28"/>
        <v>124923.45</v>
      </c>
    </row>
    <row r="190" spans="1:10" ht="31.5" customHeight="1">
      <c r="A190" s="66" t="s">
        <v>44</v>
      </c>
      <c r="B190" s="32" t="s">
        <v>14</v>
      </c>
      <c r="C190" s="33" t="s">
        <v>103</v>
      </c>
      <c r="D190" s="33" t="s">
        <v>91</v>
      </c>
      <c r="E190" s="34" t="s">
        <v>177</v>
      </c>
      <c r="F190" s="33" t="s">
        <v>45</v>
      </c>
      <c r="G190" s="33"/>
      <c r="H190" s="51">
        <f t="shared" si="28"/>
        <v>0</v>
      </c>
      <c r="I190" s="51">
        <f t="shared" si="28"/>
        <v>124023.45</v>
      </c>
      <c r="J190" s="51">
        <f t="shared" si="28"/>
        <v>124923.45</v>
      </c>
    </row>
    <row r="191" spans="1:10" ht="18.75" customHeight="1">
      <c r="A191" s="31" t="s">
        <v>46</v>
      </c>
      <c r="B191" s="32" t="s">
        <v>14</v>
      </c>
      <c r="C191" s="33" t="s">
        <v>103</v>
      </c>
      <c r="D191" s="33" t="s">
        <v>91</v>
      </c>
      <c r="E191" s="34" t="s">
        <v>177</v>
      </c>
      <c r="F191" s="33" t="s">
        <v>47</v>
      </c>
      <c r="G191" s="33"/>
      <c r="H191" s="51">
        <f t="shared" si="28"/>
        <v>0</v>
      </c>
      <c r="I191" s="51">
        <f t="shared" si="28"/>
        <v>124023.45</v>
      </c>
      <c r="J191" s="51">
        <f t="shared" si="28"/>
        <v>124923.45</v>
      </c>
    </row>
    <row r="192" spans="1:10" ht="18.75" customHeight="1">
      <c r="A192" s="48" t="s">
        <v>26</v>
      </c>
      <c r="B192" s="32" t="s">
        <v>14</v>
      </c>
      <c r="C192" s="33" t="s">
        <v>103</v>
      </c>
      <c r="D192" s="33" t="s">
        <v>91</v>
      </c>
      <c r="E192" s="34" t="s">
        <v>177</v>
      </c>
      <c r="F192" s="33" t="s">
        <v>47</v>
      </c>
      <c r="G192" s="33" t="s">
        <v>27</v>
      </c>
      <c r="H192" s="51">
        <f t="shared" si="28"/>
        <v>0</v>
      </c>
      <c r="I192" s="51">
        <f t="shared" si="28"/>
        <v>124023.45</v>
      </c>
      <c r="J192" s="51">
        <f t="shared" si="28"/>
        <v>124923.45</v>
      </c>
    </row>
    <row r="193" spans="1:13" ht="22.5" customHeight="1">
      <c r="A193" s="126" t="s">
        <v>48</v>
      </c>
      <c r="B193" s="88" t="s">
        <v>14</v>
      </c>
      <c r="C193" s="90" t="s">
        <v>103</v>
      </c>
      <c r="D193" s="90" t="s">
        <v>91</v>
      </c>
      <c r="E193" s="34" t="s">
        <v>177</v>
      </c>
      <c r="F193" s="90" t="s">
        <v>47</v>
      </c>
      <c r="G193" s="90" t="s">
        <v>49</v>
      </c>
      <c r="H193" s="173">
        <f>H194</f>
        <v>0</v>
      </c>
      <c r="I193" s="173">
        <f>I194</f>
        <v>124023.45</v>
      </c>
      <c r="J193" s="173">
        <f>J194</f>
        <v>124923.45</v>
      </c>
    </row>
    <row r="194" spans="1:13" ht="18.75" customHeight="1">
      <c r="A194" s="128" t="s">
        <v>54</v>
      </c>
      <c r="B194" s="115" t="s">
        <v>14</v>
      </c>
      <c r="C194" s="127" t="s">
        <v>103</v>
      </c>
      <c r="D194" s="127" t="s">
        <v>91</v>
      </c>
      <c r="E194" s="34" t="s">
        <v>177</v>
      </c>
      <c r="F194" s="127" t="s">
        <v>47</v>
      </c>
      <c r="G194" s="127" t="s">
        <v>55</v>
      </c>
      <c r="H194" s="165">
        <v>0</v>
      </c>
      <c r="I194" s="165">
        <v>124023.45</v>
      </c>
      <c r="J194" s="165">
        <v>124923.45</v>
      </c>
    </row>
    <row r="195" spans="1:13" ht="9.75" customHeight="1">
      <c r="A195" s="45"/>
      <c r="B195" s="41"/>
      <c r="C195" s="69"/>
      <c r="D195" s="69"/>
      <c r="E195" s="70"/>
      <c r="F195" s="69"/>
      <c r="G195" s="72"/>
      <c r="H195" s="73"/>
      <c r="I195" s="73"/>
      <c r="J195" s="73"/>
    </row>
    <row r="196" spans="1:13" ht="20.25" customHeight="1">
      <c r="A196" s="125" t="s">
        <v>111</v>
      </c>
      <c r="B196" s="121" t="s">
        <v>14</v>
      </c>
      <c r="C196" s="122" t="s">
        <v>103</v>
      </c>
      <c r="D196" s="122" t="s">
        <v>93</v>
      </c>
      <c r="E196" s="122"/>
      <c r="F196" s="122"/>
      <c r="G196" s="122"/>
      <c r="H196" s="110">
        <f>H197+H212+H223</f>
        <v>138316.94</v>
      </c>
      <c r="I196" s="110">
        <f>I197+I212+I223</f>
        <v>210765.052</v>
      </c>
      <c r="J196" s="110">
        <f>J197+J212+J223</f>
        <v>210765.052</v>
      </c>
    </row>
    <row r="197" spans="1:13" ht="44.25" customHeight="1">
      <c r="A197" s="140" t="s">
        <v>156</v>
      </c>
      <c r="B197" s="121" t="s">
        <v>14</v>
      </c>
      <c r="C197" s="122" t="s">
        <v>103</v>
      </c>
      <c r="D197" s="122" t="s">
        <v>93</v>
      </c>
      <c r="E197" s="123" t="s">
        <v>175</v>
      </c>
      <c r="F197" s="122"/>
      <c r="G197" s="122"/>
      <c r="H197" s="110">
        <f t="shared" ref="H197:J199" si="29">H198</f>
        <v>116889</v>
      </c>
      <c r="I197" s="110">
        <f t="shared" si="29"/>
        <v>105889</v>
      </c>
      <c r="J197" s="110">
        <f t="shared" si="29"/>
        <v>105889</v>
      </c>
    </row>
    <row r="198" spans="1:13" ht="32.25" customHeight="1">
      <c r="A198" s="140" t="s">
        <v>18</v>
      </c>
      <c r="B198" s="121" t="s">
        <v>14</v>
      </c>
      <c r="C198" s="122" t="s">
        <v>103</v>
      </c>
      <c r="D198" s="122" t="s">
        <v>93</v>
      </c>
      <c r="E198" s="123" t="s">
        <v>105</v>
      </c>
      <c r="F198" s="122"/>
      <c r="G198" s="122"/>
      <c r="H198" s="110">
        <f t="shared" si="29"/>
        <v>116889</v>
      </c>
      <c r="I198" s="110">
        <f t="shared" si="29"/>
        <v>105889</v>
      </c>
      <c r="J198" s="110">
        <f t="shared" si="29"/>
        <v>105889</v>
      </c>
    </row>
    <row r="199" spans="1:13" ht="35.25" customHeight="1">
      <c r="A199" s="140" t="s">
        <v>178</v>
      </c>
      <c r="B199" s="121" t="s">
        <v>14</v>
      </c>
      <c r="C199" s="122" t="s">
        <v>103</v>
      </c>
      <c r="D199" s="122" t="s">
        <v>93</v>
      </c>
      <c r="E199" s="123" t="s">
        <v>179</v>
      </c>
      <c r="F199" s="122"/>
      <c r="G199" s="122"/>
      <c r="H199" s="110">
        <f t="shared" si="29"/>
        <v>116889</v>
      </c>
      <c r="I199" s="110">
        <f>I200</f>
        <v>105889</v>
      </c>
      <c r="J199" s="110">
        <f t="shared" si="29"/>
        <v>105889</v>
      </c>
    </row>
    <row r="200" spans="1:13" ht="32.25" customHeight="1">
      <c r="A200" s="136" t="s">
        <v>43</v>
      </c>
      <c r="B200" s="88" t="s">
        <v>14</v>
      </c>
      <c r="C200" s="90" t="s">
        <v>103</v>
      </c>
      <c r="D200" s="89" t="s">
        <v>93</v>
      </c>
      <c r="E200" s="90" t="s">
        <v>179</v>
      </c>
      <c r="F200" s="89" t="s">
        <v>27</v>
      </c>
      <c r="G200" s="89"/>
      <c r="H200" s="173">
        <f>H201</f>
        <v>116889</v>
      </c>
      <c r="I200" s="173">
        <f>I201</f>
        <v>105889</v>
      </c>
      <c r="J200" s="173">
        <f t="shared" ref="J200:J203" si="30">I200</f>
        <v>105889</v>
      </c>
    </row>
    <row r="201" spans="1:13" ht="39.75" customHeight="1">
      <c r="A201" s="143" t="s">
        <v>44</v>
      </c>
      <c r="B201" s="88" t="s">
        <v>14</v>
      </c>
      <c r="C201" s="89" t="s">
        <v>103</v>
      </c>
      <c r="D201" s="89" t="s">
        <v>93</v>
      </c>
      <c r="E201" s="90" t="s">
        <v>179</v>
      </c>
      <c r="F201" s="89" t="s">
        <v>45</v>
      </c>
      <c r="G201" s="89"/>
      <c r="H201" s="173">
        <f>H202+H207</f>
        <v>116889</v>
      </c>
      <c r="I201" s="173">
        <f>I202+I207</f>
        <v>105889</v>
      </c>
      <c r="J201" s="173">
        <f t="shared" si="30"/>
        <v>105889</v>
      </c>
    </row>
    <row r="202" spans="1:13" ht="26.25" customHeight="1">
      <c r="A202" s="126" t="s">
        <v>46</v>
      </c>
      <c r="B202" s="88" t="s">
        <v>14</v>
      </c>
      <c r="C202" s="89" t="s">
        <v>103</v>
      </c>
      <c r="D202" s="89" t="s">
        <v>93</v>
      </c>
      <c r="E202" s="90" t="s">
        <v>179</v>
      </c>
      <c r="F202" s="89" t="s">
        <v>47</v>
      </c>
      <c r="G202" s="89"/>
      <c r="H202" s="173">
        <f>H203</f>
        <v>56889</v>
      </c>
      <c r="I202" s="173">
        <f>I203</f>
        <v>45889</v>
      </c>
      <c r="J202" s="173">
        <f t="shared" si="30"/>
        <v>45889</v>
      </c>
    </row>
    <row r="203" spans="1:13" ht="24" customHeight="1">
      <c r="A203" s="87" t="s">
        <v>26</v>
      </c>
      <c r="B203" s="88" t="s">
        <v>14</v>
      </c>
      <c r="C203" s="89" t="s">
        <v>103</v>
      </c>
      <c r="D203" s="89" t="s">
        <v>93</v>
      </c>
      <c r="E203" s="90" t="s">
        <v>179</v>
      </c>
      <c r="F203" s="89" t="s">
        <v>47</v>
      </c>
      <c r="G203" s="89" t="s">
        <v>27</v>
      </c>
      <c r="H203" s="173">
        <f>H204</f>
        <v>56889</v>
      </c>
      <c r="I203" s="173">
        <f>I204</f>
        <v>45889</v>
      </c>
      <c r="J203" s="173">
        <f t="shared" si="30"/>
        <v>45889</v>
      </c>
    </row>
    <row r="204" spans="1:13" ht="24" customHeight="1">
      <c r="A204" s="87" t="s">
        <v>48</v>
      </c>
      <c r="B204" s="88" t="s">
        <v>14</v>
      </c>
      <c r="C204" s="89" t="s">
        <v>103</v>
      </c>
      <c r="D204" s="89" t="s">
        <v>93</v>
      </c>
      <c r="E204" s="90" t="s">
        <v>179</v>
      </c>
      <c r="F204" s="89" t="s">
        <v>47</v>
      </c>
      <c r="G204" s="89" t="s">
        <v>49</v>
      </c>
      <c r="H204" s="173">
        <f>H205+H206</f>
        <v>56889</v>
      </c>
      <c r="I204" s="173">
        <f>I205+I206</f>
        <v>45889</v>
      </c>
      <c r="J204" s="173">
        <f>I204+J206</f>
        <v>75889</v>
      </c>
    </row>
    <row r="205" spans="1:13" ht="28.5" customHeight="1">
      <c r="A205" s="87" t="s">
        <v>54</v>
      </c>
      <c r="B205" s="88" t="s">
        <v>14</v>
      </c>
      <c r="C205" s="89" t="s">
        <v>103</v>
      </c>
      <c r="D205" s="89" t="s">
        <v>93</v>
      </c>
      <c r="E205" s="90" t="s">
        <v>179</v>
      </c>
      <c r="F205" s="89" t="s">
        <v>47</v>
      </c>
      <c r="G205" s="89" t="s">
        <v>55</v>
      </c>
      <c r="H205" s="173">
        <f>10889+46000</f>
        <v>56889</v>
      </c>
      <c r="I205" s="173">
        <v>15889</v>
      </c>
      <c r="J205" s="173">
        <f>I205</f>
        <v>15889</v>
      </c>
    </row>
    <row r="206" spans="1:13" ht="28.5" customHeight="1">
      <c r="A206" s="87" t="s">
        <v>112</v>
      </c>
      <c r="B206" s="88" t="s">
        <v>14</v>
      </c>
      <c r="C206" s="89" t="s">
        <v>103</v>
      </c>
      <c r="D206" s="89" t="s">
        <v>93</v>
      </c>
      <c r="E206" s="90" t="s">
        <v>179</v>
      </c>
      <c r="F206" s="89" t="s">
        <v>47</v>
      </c>
      <c r="G206" s="89" t="s">
        <v>57</v>
      </c>
      <c r="H206" s="173">
        <v>0</v>
      </c>
      <c r="I206" s="173">
        <v>30000</v>
      </c>
      <c r="J206" s="173">
        <v>30000</v>
      </c>
    </row>
    <row r="207" spans="1:13" ht="24.75" customHeight="1">
      <c r="A207" s="87" t="s">
        <v>138</v>
      </c>
      <c r="B207" s="88" t="s">
        <v>14</v>
      </c>
      <c r="C207" s="89" t="s">
        <v>103</v>
      </c>
      <c r="D207" s="89" t="s">
        <v>93</v>
      </c>
      <c r="E207" s="90" t="s">
        <v>179</v>
      </c>
      <c r="F207" s="89" t="s">
        <v>139</v>
      </c>
      <c r="G207" s="89"/>
      <c r="H207" s="130">
        <f t="shared" ref="H207:H209" si="31">H208</f>
        <v>60000</v>
      </c>
      <c r="I207" s="130">
        <f t="shared" ref="I207:I209" si="32">I208</f>
        <v>60000</v>
      </c>
      <c r="J207" s="130">
        <f t="shared" ref="J207:J209" si="33">J208</f>
        <v>60000</v>
      </c>
      <c r="K207" s="26"/>
      <c r="L207" s="26"/>
      <c r="M207" s="26"/>
    </row>
    <row r="208" spans="1:13" ht="24.75" customHeight="1">
      <c r="A208" s="87" t="s">
        <v>26</v>
      </c>
      <c r="B208" s="88" t="s">
        <v>14</v>
      </c>
      <c r="C208" s="89" t="s">
        <v>103</v>
      </c>
      <c r="D208" s="89" t="s">
        <v>93</v>
      </c>
      <c r="E208" s="90" t="s">
        <v>179</v>
      </c>
      <c r="F208" s="89" t="s">
        <v>139</v>
      </c>
      <c r="G208" s="89" t="s">
        <v>27</v>
      </c>
      <c r="H208" s="130">
        <f t="shared" si="31"/>
        <v>60000</v>
      </c>
      <c r="I208" s="130">
        <f t="shared" si="32"/>
        <v>60000</v>
      </c>
      <c r="J208" s="130">
        <f t="shared" si="33"/>
        <v>60000</v>
      </c>
      <c r="K208" s="26"/>
      <c r="L208" s="26"/>
      <c r="M208" s="26"/>
    </row>
    <row r="209" spans="1:13" ht="24.75" customHeight="1">
      <c r="A209" s="87" t="s">
        <v>48</v>
      </c>
      <c r="B209" s="88" t="s">
        <v>14</v>
      </c>
      <c r="C209" s="89" t="s">
        <v>103</v>
      </c>
      <c r="D209" s="89" t="s">
        <v>93</v>
      </c>
      <c r="E209" s="90" t="s">
        <v>179</v>
      </c>
      <c r="F209" s="89" t="s">
        <v>139</v>
      </c>
      <c r="G209" s="89" t="s">
        <v>49</v>
      </c>
      <c r="H209" s="130">
        <f t="shared" si="31"/>
        <v>60000</v>
      </c>
      <c r="I209" s="130">
        <f t="shared" si="32"/>
        <v>60000</v>
      </c>
      <c r="J209" s="130">
        <f t="shared" si="33"/>
        <v>60000</v>
      </c>
      <c r="K209" s="26"/>
      <c r="L209" s="26"/>
      <c r="M209" s="26"/>
    </row>
    <row r="210" spans="1:13" ht="24.75" customHeight="1">
      <c r="A210" s="87" t="s">
        <v>52</v>
      </c>
      <c r="B210" s="88" t="s">
        <v>14</v>
      </c>
      <c r="C210" s="89" t="s">
        <v>103</v>
      </c>
      <c r="D210" s="89" t="s">
        <v>93</v>
      </c>
      <c r="E210" s="90" t="s">
        <v>179</v>
      </c>
      <c r="F210" s="89" t="s">
        <v>139</v>
      </c>
      <c r="G210" s="89" t="s">
        <v>53</v>
      </c>
      <c r="H210" s="130">
        <f>50000+10000</f>
        <v>60000</v>
      </c>
      <c r="I210" s="130">
        <v>60000</v>
      </c>
      <c r="J210" s="130">
        <f>I210</f>
        <v>60000</v>
      </c>
      <c r="K210" s="26"/>
      <c r="L210" s="26"/>
      <c r="M210" s="26"/>
    </row>
    <row r="211" spans="1:13" ht="16.5" customHeight="1">
      <c r="A211" s="48"/>
      <c r="B211" s="32"/>
      <c r="C211" s="36"/>
      <c r="D211" s="36"/>
      <c r="E211" s="33"/>
      <c r="F211" s="36"/>
      <c r="G211" s="36"/>
      <c r="H211" s="56"/>
      <c r="I211" s="56"/>
      <c r="J211" s="56"/>
    </row>
    <row r="212" spans="1:13" ht="17.25" customHeight="1">
      <c r="A212" s="140" t="s">
        <v>113</v>
      </c>
      <c r="B212" s="121" t="s">
        <v>14</v>
      </c>
      <c r="C212" s="131" t="s">
        <v>103</v>
      </c>
      <c r="D212" s="131" t="s">
        <v>93</v>
      </c>
      <c r="E212" s="122" t="s">
        <v>180</v>
      </c>
      <c r="F212" s="131"/>
      <c r="G212" s="131"/>
      <c r="H212" s="188">
        <f>H213</f>
        <v>21427.94</v>
      </c>
      <c r="I212" s="188">
        <f>I213</f>
        <v>54876.051999999996</v>
      </c>
      <c r="J212" s="188">
        <f>J213</f>
        <v>54876.051999999996</v>
      </c>
    </row>
    <row r="213" spans="1:13" ht="34.5" customHeight="1">
      <c r="A213" s="136" t="s">
        <v>43</v>
      </c>
      <c r="B213" s="88" t="s">
        <v>14</v>
      </c>
      <c r="C213" s="90" t="s">
        <v>103</v>
      </c>
      <c r="D213" s="89" t="s">
        <v>93</v>
      </c>
      <c r="E213" s="90" t="s">
        <v>180</v>
      </c>
      <c r="F213" s="90" t="s">
        <v>27</v>
      </c>
      <c r="G213" s="131"/>
      <c r="H213" s="142">
        <f t="shared" ref="H213:J216" si="34">H214</f>
        <v>21427.94</v>
      </c>
      <c r="I213" s="142">
        <f t="shared" si="34"/>
        <v>54876.051999999996</v>
      </c>
      <c r="J213" s="142">
        <f t="shared" si="34"/>
        <v>54876.051999999996</v>
      </c>
    </row>
    <row r="214" spans="1:13" ht="31.5" customHeight="1">
      <c r="A214" s="143" t="s">
        <v>44</v>
      </c>
      <c r="B214" s="88" t="s">
        <v>14</v>
      </c>
      <c r="C214" s="90" t="s">
        <v>103</v>
      </c>
      <c r="D214" s="89" t="s">
        <v>93</v>
      </c>
      <c r="E214" s="90" t="s">
        <v>180</v>
      </c>
      <c r="F214" s="90" t="s">
        <v>45</v>
      </c>
      <c r="G214" s="131"/>
      <c r="H214" s="142">
        <f t="shared" si="34"/>
        <v>21427.94</v>
      </c>
      <c r="I214" s="142">
        <f t="shared" si="34"/>
        <v>54876.051999999996</v>
      </c>
      <c r="J214" s="142">
        <f t="shared" si="34"/>
        <v>54876.051999999996</v>
      </c>
    </row>
    <row r="215" spans="1:13" ht="16.5" customHeight="1">
      <c r="A215" s="126" t="s">
        <v>46</v>
      </c>
      <c r="B215" s="88" t="s">
        <v>14</v>
      </c>
      <c r="C215" s="90" t="s">
        <v>103</v>
      </c>
      <c r="D215" s="89" t="s">
        <v>93</v>
      </c>
      <c r="E215" s="90" t="s">
        <v>180</v>
      </c>
      <c r="F215" s="90" t="s">
        <v>47</v>
      </c>
      <c r="G215" s="131"/>
      <c r="H215" s="142">
        <f t="shared" si="34"/>
        <v>21427.94</v>
      </c>
      <c r="I215" s="142">
        <f t="shared" si="34"/>
        <v>54876.051999999996</v>
      </c>
      <c r="J215" s="142">
        <f t="shared" si="34"/>
        <v>54876.051999999996</v>
      </c>
    </row>
    <row r="216" spans="1:13" ht="16.5" customHeight="1">
      <c r="A216" s="87" t="s">
        <v>26</v>
      </c>
      <c r="B216" s="88" t="s">
        <v>14</v>
      </c>
      <c r="C216" s="90" t="s">
        <v>103</v>
      </c>
      <c r="D216" s="89" t="s">
        <v>93</v>
      </c>
      <c r="E216" s="90" t="s">
        <v>180</v>
      </c>
      <c r="F216" s="90" t="s">
        <v>47</v>
      </c>
      <c r="G216" s="90" t="s">
        <v>27</v>
      </c>
      <c r="H216" s="142">
        <f t="shared" si="34"/>
        <v>21427.94</v>
      </c>
      <c r="I216" s="142">
        <f t="shared" si="34"/>
        <v>54876.051999999996</v>
      </c>
      <c r="J216" s="142">
        <f t="shared" si="34"/>
        <v>54876.051999999996</v>
      </c>
    </row>
    <row r="217" spans="1:13" ht="16.5" customHeight="1">
      <c r="A217" s="87" t="s">
        <v>48</v>
      </c>
      <c r="B217" s="88" t="s">
        <v>14</v>
      </c>
      <c r="C217" s="90" t="s">
        <v>103</v>
      </c>
      <c r="D217" s="89" t="s">
        <v>93</v>
      </c>
      <c r="E217" s="90" t="s">
        <v>180</v>
      </c>
      <c r="F217" s="90" t="s">
        <v>47</v>
      </c>
      <c r="G217" s="90" t="s">
        <v>49</v>
      </c>
      <c r="H217" s="142">
        <f>H218+H219+H220</f>
        <v>21427.94</v>
      </c>
      <c r="I217" s="142">
        <f>I218+I219+I220</f>
        <v>54876.051999999996</v>
      </c>
      <c r="J217" s="142">
        <f>J218+J219+J220</f>
        <v>54876.051999999996</v>
      </c>
    </row>
    <row r="218" spans="1:13" ht="23.25" customHeight="1">
      <c r="A218" s="87" t="s">
        <v>54</v>
      </c>
      <c r="B218" s="88" t="s">
        <v>14</v>
      </c>
      <c r="C218" s="90" t="s">
        <v>103</v>
      </c>
      <c r="D218" s="89" t="s">
        <v>93</v>
      </c>
      <c r="E218" s="90" t="s">
        <v>180</v>
      </c>
      <c r="F218" s="90" t="s">
        <v>47</v>
      </c>
      <c r="G218" s="90" t="s">
        <v>55</v>
      </c>
      <c r="H218" s="142">
        <f>11500+4500+5427.94</f>
        <v>21427.94</v>
      </c>
      <c r="I218" s="142">
        <v>3876.0520000000001</v>
      </c>
      <c r="J218" s="142">
        <f t="shared" ref="J218:J219" si="35">I218</f>
        <v>3876.0520000000001</v>
      </c>
    </row>
    <row r="219" spans="1:13" ht="23.25" customHeight="1">
      <c r="A219" s="87" t="s">
        <v>112</v>
      </c>
      <c r="B219" s="88" t="s">
        <v>14</v>
      </c>
      <c r="C219" s="90" t="s">
        <v>103</v>
      </c>
      <c r="D219" s="89" t="s">
        <v>93</v>
      </c>
      <c r="E219" s="90" t="s">
        <v>180</v>
      </c>
      <c r="F219" s="90" t="s">
        <v>47</v>
      </c>
      <c r="G219" s="90" t="s">
        <v>57</v>
      </c>
      <c r="H219" s="130">
        <v>0</v>
      </c>
      <c r="I219" s="130">
        <v>20500</v>
      </c>
      <c r="J219" s="130">
        <f t="shared" si="35"/>
        <v>20500</v>
      </c>
    </row>
    <row r="220" spans="1:13" ht="23.25" customHeight="1">
      <c r="A220" s="45" t="s">
        <v>58</v>
      </c>
      <c r="B220" s="88" t="s">
        <v>14</v>
      </c>
      <c r="C220" s="90" t="s">
        <v>103</v>
      </c>
      <c r="D220" s="89" t="s">
        <v>93</v>
      </c>
      <c r="E220" s="90" t="s">
        <v>180</v>
      </c>
      <c r="F220" s="90" t="s">
        <v>47</v>
      </c>
      <c r="G220" s="90" t="s">
        <v>59</v>
      </c>
      <c r="H220" s="130">
        <f>H221</f>
        <v>0</v>
      </c>
      <c r="I220" s="130">
        <f>I221</f>
        <v>30500</v>
      </c>
      <c r="J220" s="130">
        <f>J221</f>
        <v>30500</v>
      </c>
    </row>
    <row r="221" spans="1:13" ht="23.25" customHeight="1">
      <c r="A221" s="45" t="s">
        <v>60</v>
      </c>
      <c r="B221" s="88" t="s">
        <v>14</v>
      </c>
      <c r="C221" s="90" t="s">
        <v>103</v>
      </c>
      <c r="D221" s="89" t="s">
        <v>93</v>
      </c>
      <c r="E221" s="90" t="s">
        <v>180</v>
      </c>
      <c r="F221" s="90" t="s">
        <v>47</v>
      </c>
      <c r="G221" s="90" t="s">
        <v>61</v>
      </c>
      <c r="H221" s="130">
        <v>0</v>
      </c>
      <c r="I221" s="130">
        <v>30500</v>
      </c>
      <c r="J221" s="130">
        <v>30500</v>
      </c>
    </row>
    <row r="222" spans="1:13" ht="11.25" customHeight="1">
      <c r="A222" s="48"/>
      <c r="B222" s="32"/>
      <c r="C222" s="36"/>
      <c r="D222" s="36"/>
      <c r="E222" s="33"/>
      <c r="F222" s="36"/>
      <c r="G222" s="36"/>
      <c r="H222" s="56"/>
      <c r="I222" s="56"/>
      <c r="J222" s="56"/>
    </row>
    <row r="223" spans="1:13" ht="30" customHeight="1">
      <c r="A223" s="125" t="s">
        <v>114</v>
      </c>
      <c r="B223" s="121" t="s">
        <v>14</v>
      </c>
      <c r="C223" s="122" t="s">
        <v>103</v>
      </c>
      <c r="D223" s="122" t="s">
        <v>93</v>
      </c>
      <c r="E223" s="122" t="s">
        <v>181</v>
      </c>
      <c r="F223" s="122"/>
      <c r="G223" s="122"/>
      <c r="H223" s="110">
        <f t="shared" ref="H223:I227" si="36">H224</f>
        <v>0</v>
      </c>
      <c r="I223" s="155">
        <f t="shared" si="36"/>
        <v>50000</v>
      </c>
      <c r="J223" s="155">
        <f t="shared" ref="J223:J229" si="37">I223</f>
        <v>50000</v>
      </c>
    </row>
    <row r="224" spans="1:13" ht="33.75" customHeight="1">
      <c r="A224" s="136" t="s">
        <v>43</v>
      </c>
      <c r="B224" s="88" t="s">
        <v>14</v>
      </c>
      <c r="C224" s="90" t="s">
        <v>103</v>
      </c>
      <c r="D224" s="89" t="s">
        <v>93</v>
      </c>
      <c r="E224" s="90" t="s">
        <v>181</v>
      </c>
      <c r="F224" s="89" t="s">
        <v>27</v>
      </c>
      <c r="G224" s="89"/>
      <c r="H224" s="142">
        <f t="shared" si="36"/>
        <v>0</v>
      </c>
      <c r="I224" s="156">
        <f t="shared" si="36"/>
        <v>50000</v>
      </c>
      <c r="J224" s="156">
        <f t="shared" si="37"/>
        <v>50000</v>
      </c>
    </row>
    <row r="225" spans="1:10" ht="30.75" customHeight="1">
      <c r="A225" s="143" t="s">
        <v>44</v>
      </c>
      <c r="B225" s="88" t="s">
        <v>14</v>
      </c>
      <c r="C225" s="89" t="s">
        <v>103</v>
      </c>
      <c r="D225" s="89" t="s">
        <v>93</v>
      </c>
      <c r="E225" s="90" t="s">
        <v>181</v>
      </c>
      <c r="F225" s="89" t="s">
        <v>45</v>
      </c>
      <c r="G225" s="89"/>
      <c r="H225" s="142">
        <f t="shared" si="36"/>
        <v>0</v>
      </c>
      <c r="I225" s="156">
        <f t="shared" si="36"/>
        <v>50000</v>
      </c>
      <c r="J225" s="156">
        <f>I225</f>
        <v>50000</v>
      </c>
    </row>
    <row r="226" spans="1:10" ht="19.5" customHeight="1">
      <c r="A226" s="126" t="s">
        <v>46</v>
      </c>
      <c r="B226" s="88" t="s">
        <v>14</v>
      </c>
      <c r="C226" s="89" t="s">
        <v>103</v>
      </c>
      <c r="D226" s="89" t="s">
        <v>93</v>
      </c>
      <c r="E226" s="90" t="s">
        <v>181</v>
      </c>
      <c r="F226" s="89" t="s">
        <v>47</v>
      </c>
      <c r="G226" s="89"/>
      <c r="H226" s="142">
        <f t="shared" si="36"/>
        <v>0</v>
      </c>
      <c r="I226" s="156">
        <f t="shared" si="36"/>
        <v>50000</v>
      </c>
      <c r="J226" s="156">
        <f>I226</f>
        <v>50000</v>
      </c>
    </row>
    <row r="227" spans="1:10" ht="19.5" customHeight="1">
      <c r="A227" s="87" t="s">
        <v>26</v>
      </c>
      <c r="B227" s="88" t="s">
        <v>14</v>
      </c>
      <c r="C227" s="89" t="s">
        <v>103</v>
      </c>
      <c r="D227" s="89" t="s">
        <v>93</v>
      </c>
      <c r="E227" s="90" t="s">
        <v>181</v>
      </c>
      <c r="F227" s="89" t="s">
        <v>47</v>
      </c>
      <c r="G227" s="89" t="s">
        <v>27</v>
      </c>
      <c r="H227" s="142">
        <f t="shared" si="36"/>
        <v>0</v>
      </c>
      <c r="I227" s="156">
        <f t="shared" si="36"/>
        <v>50000</v>
      </c>
      <c r="J227" s="156">
        <f t="shared" si="37"/>
        <v>50000</v>
      </c>
    </row>
    <row r="228" spans="1:10" ht="18" customHeight="1">
      <c r="A228" s="87" t="s">
        <v>48</v>
      </c>
      <c r="B228" s="88" t="s">
        <v>14</v>
      </c>
      <c r="C228" s="89" t="s">
        <v>103</v>
      </c>
      <c r="D228" s="89" t="s">
        <v>93</v>
      </c>
      <c r="E228" s="90" t="s">
        <v>181</v>
      </c>
      <c r="F228" s="89" t="s">
        <v>47</v>
      </c>
      <c r="G228" s="89" t="s">
        <v>49</v>
      </c>
      <c r="H228" s="142">
        <f>H230+H229</f>
        <v>0</v>
      </c>
      <c r="I228" s="130">
        <f>I230</f>
        <v>50000</v>
      </c>
      <c r="J228" s="130">
        <f t="shared" si="37"/>
        <v>50000</v>
      </c>
    </row>
    <row r="229" spans="1:10" ht="19.5" hidden="1" customHeight="1">
      <c r="A229" s="87" t="s">
        <v>136</v>
      </c>
      <c r="B229" s="88" t="s">
        <v>14</v>
      </c>
      <c r="C229" s="89" t="s">
        <v>103</v>
      </c>
      <c r="D229" s="89" t="s">
        <v>93</v>
      </c>
      <c r="E229" s="90" t="s">
        <v>181</v>
      </c>
      <c r="F229" s="89" t="s">
        <v>47</v>
      </c>
      <c r="G229" s="89" t="s">
        <v>135</v>
      </c>
      <c r="H229" s="142">
        <v>0</v>
      </c>
      <c r="I229" s="142">
        <f>H229</f>
        <v>0</v>
      </c>
      <c r="J229" s="142">
        <f t="shared" si="37"/>
        <v>0</v>
      </c>
    </row>
    <row r="230" spans="1:10" s="24" customFormat="1" ht="18.75" customHeight="1">
      <c r="A230" s="128" t="s">
        <v>54</v>
      </c>
      <c r="B230" s="115" t="s">
        <v>14</v>
      </c>
      <c r="C230" s="116" t="s">
        <v>103</v>
      </c>
      <c r="D230" s="116" t="s">
        <v>93</v>
      </c>
      <c r="E230" s="90" t="s">
        <v>181</v>
      </c>
      <c r="F230" s="116" t="s">
        <v>47</v>
      </c>
      <c r="G230" s="116" t="s">
        <v>55</v>
      </c>
      <c r="H230" s="129">
        <v>0</v>
      </c>
      <c r="I230" s="154">
        <v>50000</v>
      </c>
      <c r="J230" s="154">
        <f>I230</f>
        <v>50000</v>
      </c>
    </row>
    <row r="231" spans="1:10" ht="14.25" customHeight="1">
      <c r="A231" s="64"/>
      <c r="B231" s="32"/>
      <c r="C231" s="76"/>
      <c r="D231" s="76"/>
      <c r="E231" s="76"/>
      <c r="F231" s="65"/>
      <c r="G231" s="67"/>
      <c r="H231" s="78"/>
      <c r="I231" s="78"/>
      <c r="J231" s="78"/>
    </row>
    <row r="232" spans="1:10" ht="11.25" customHeight="1">
      <c r="A232" s="48"/>
      <c r="B232" s="32"/>
      <c r="C232" s="36"/>
      <c r="D232" s="36"/>
      <c r="E232" s="36"/>
      <c r="F232" s="36"/>
      <c r="G232" s="36"/>
      <c r="H232" s="56"/>
      <c r="I232" s="56"/>
      <c r="J232" s="56"/>
    </row>
    <row r="233" spans="1:10" ht="21.75" customHeight="1">
      <c r="A233" s="28" t="s">
        <v>116</v>
      </c>
      <c r="B233" s="27" t="s">
        <v>14</v>
      </c>
      <c r="C233" s="29" t="s">
        <v>117</v>
      </c>
      <c r="D233" s="29"/>
      <c r="E233" s="36"/>
      <c r="F233" s="29"/>
      <c r="G233" s="29"/>
      <c r="H233" s="110">
        <f t="shared" ref="H233:J235" si="38">H234</f>
        <v>431213.45</v>
      </c>
      <c r="I233" s="110">
        <f t="shared" si="38"/>
        <v>457190</v>
      </c>
      <c r="J233" s="111">
        <f t="shared" si="38"/>
        <v>457190</v>
      </c>
    </row>
    <row r="234" spans="1:10" ht="19.5" customHeight="1">
      <c r="A234" s="31" t="s">
        <v>118</v>
      </c>
      <c r="B234" s="27" t="s">
        <v>14</v>
      </c>
      <c r="C234" s="29" t="s">
        <v>117</v>
      </c>
      <c r="D234" s="29" t="s">
        <v>15</v>
      </c>
      <c r="E234" s="29"/>
      <c r="F234" s="36"/>
      <c r="G234" s="36"/>
      <c r="H234" s="80">
        <f>H235+H249</f>
        <v>431213.45</v>
      </c>
      <c r="I234" s="80">
        <f>I235+I249</f>
        <v>457190</v>
      </c>
      <c r="J234" s="30">
        <f>J235+J249</f>
        <v>457190</v>
      </c>
    </row>
    <row r="235" spans="1:10" ht="78.75" customHeight="1">
      <c r="A235" s="75" t="s">
        <v>183</v>
      </c>
      <c r="B235" s="27" t="s">
        <v>14</v>
      </c>
      <c r="C235" s="29" t="s">
        <v>117</v>
      </c>
      <c r="D235" s="29" t="s">
        <v>15</v>
      </c>
      <c r="E235" s="85" t="s">
        <v>182</v>
      </c>
      <c r="F235" s="58"/>
      <c r="G235" s="58"/>
      <c r="H235" s="80">
        <f t="shared" si="38"/>
        <v>213291.75</v>
      </c>
      <c r="I235" s="80">
        <f t="shared" si="38"/>
        <v>226280</v>
      </c>
      <c r="J235" s="30">
        <f t="shared" si="38"/>
        <v>226280</v>
      </c>
    </row>
    <row r="236" spans="1:10" ht="26.25" customHeight="1">
      <c r="A236" s="31" t="s">
        <v>184</v>
      </c>
      <c r="B236" s="32" t="s">
        <v>14</v>
      </c>
      <c r="C236" s="33" t="s">
        <v>117</v>
      </c>
      <c r="D236" s="36" t="s">
        <v>15</v>
      </c>
      <c r="E236" s="34" t="s">
        <v>185</v>
      </c>
      <c r="F236" s="36"/>
      <c r="G236" s="36"/>
      <c r="H236" s="51">
        <f t="shared" ref="H236:J237" si="39">H237</f>
        <v>213291.75</v>
      </c>
      <c r="I236" s="51">
        <f t="shared" si="39"/>
        <v>226280</v>
      </c>
      <c r="J236" s="35">
        <f t="shared" si="39"/>
        <v>226280</v>
      </c>
    </row>
    <row r="237" spans="1:10" ht="33.75" customHeight="1">
      <c r="A237" s="64" t="s">
        <v>186</v>
      </c>
      <c r="B237" s="32" t="s">
        <v>14</v>
      </c>
      <c r="C237" s="33" t="s">
        <v>117</v>
      </c>
      <c r="D237" s="36" t="s">
        <v>15</v>
      </c>
      <c r="E237" s="34" t="s">
        <v>187</v>
      </c>
      <c r="F237" s="36"/>
      <c r="G237" s="36"/>
      <c r="H237" s="51">
        <f t="shared" si="39"/>
        <v>213291.75</v>
      </c>
      <c r="I237" s="51">
        <f t="shared" si="39"/>
        <v>226280</v>
      </c>
      <c r="J237" s="35">
        <f t="shared" si="39"/>
        <v>226280</v>
      </c>
    </row>
    <row r="238" spans="1:10" ht="29.25" customHeight="1">
      <c r="A238" s="64" t="s">
        <v>189</v>
      </c>
      <c r="B238" s="32" t="s">
        <v>14</v>
      </c>
      <c r="C238" s="36" t="s">
        <v>117</v>
      </c>
      <c r="D238" s="36" t="s">
        <v>15</v>
      </c>
      <c r="E238" s="36" t="s">
        <v>187</v>
      </c>
      <c r="F238" s="36" t="s">
        <v>21</v>
      </c>
      <c r="G238" s="36"/>
      <c r="H238" s="51">
        <f t="shared" ref="H238:J239" si="40">H239</f>
        <v>213291.75</v>
      </c>
      <c r="I238" s="51">
        <f t="shared" si="40"/>
        <v>226280</v>
      </c>
      <c r="J238" s="35">
        <f t="shared" si="40"/>
        <v>226280</v>
      </c>
    </row>
    <row r="239" spans="1:10" ht="33.75" customHeight="1">
      <c r="A239" s="66" t="s">
        <v>190</v>
      </c>
      <c r="B239" s="32" t="s">
        <v>14</v>
      </c>
      <c r="C239" s="36" t="s">
        <v>117</v>
      </c>
      <c r="D239" s="36" t="s">
        <v>15</v>
      </c>
      <c r="E239" s="34" t="s">
        <v>187</v>
      </c>
      <c r="F239" s="36" t="s">
        <v>191</v>
      </c>
      <c r="G239" s="36"/>
      <c r="H239" s="51">
        <f>H240+H243</f>
        <v>213291.75</v>
      </c>
      <c r="I239" s="51">
        <f>I240+I243</f>
        <v>226280</v>
      </c>
      <c r="J239" s="35">
        <f t="shared" si="40"/>
        <v>226280</v>
      </c>
    </row>
    <row r="240" spans="1:10" ht="16.5" customHeight="1">
      <c r="A240" s="31" t="s">
        <v>133</v>
      </c>
      <c r="B240" s="32" t="s">
        <v>14</v>
      </c>
      <c r="C240" s="36" t="s">
        <v>117</v>
      </c>
      <c r="D240" s="36" t="s">
        <v>15</v>
      </c>
      <c r="E240" s="36" t="s">
        <v>187</v>
      </c>
      <c r="F240" s="36" t="s">
        <v>192</v>
      </c>
      <c r="G240" s="36" t="s">
        <v>27</v>
      </c>
      <c r="H240" s="51">
        <f>H241</f>
        <v>160805.75</v>
      </c>
      <c r="I240" s="51">
        <f>I241</f>
        <v>173794</v>
      </c>
      <c r="J240" s="35">
        <f>J241+J245</f>
        <v>226280</v>
      </c>
    </row>
    <row r="241" spans="1:10" ht="23.25" customHeight="1">
      <c r="A241" s="31" t="s">
        <v>28</v>
      </c>
      <c r="B241" s="32" t="s">
        <v>14</v>
      </c>
      <c r="C241" s="36" t="s">
        <v>117</v>
      </c>
      <c r="D241" s="36" t="s">
        <v>15</v>
      </c>
      <c r="E241" s="34" t="s">
        <v>187</v>
      </c>
      <c r="F241" s="36" t="s">
        <v>192</v>
      </c>
      <c r="G241" s="36" t="s">
        <v>29</v>
      </c>
      <c r="H241" s="51">
        <f>H242</f>
        <v>160805.75</v>
      </c>
      <c r="I241" s="51">
        <f>I242</f>
        <v>173794</v>
      </c>
      <c r="J241" s="35">
        <f>J242</f>
        <v>173794</v>
      </c>
    </row>
    <row r="242" spans="1:10" ht="18.75" customHeight="1">
      <c r="A242" s="48" t="s">
        <v>30</v>
      </c>
      <c r="B242" s="32" t="s">
        <v>14</v>
      </c>
      <c r="C242" s="36" t="s">
        <v>117</v>
      </c>
      <c r="D242" s="36" t="s">
        <v>15</v>
      </c>
      <c r="E242" s="36" t="s">
        <v>187</v>
      </c>
      <c r="F242" s="36" t="s">
        <v>192</v>
      </c>
      <c r="G242" s="36" t="s">
        <v>31</v>
      </c>
      <c r="H242" s="51">
        <v>160805.75</v>
      </c>
      <c r="I242" s="51">
        <v>173794</v>
      </c>
      <c r="J242" s="35">
        <f>I242</f>
        <v>173794</v>
      </c>
    </row>
    <row r="243" spans="1:10" ht="54" customHeight="1">
      <c r="A243" s="189" t="s">
        <v>194</v>
      </c>
      <c r="B243" s="88" t="s">
        <v>14</v>
      </c>
      <c r="C243" s="89" t="s">
        <v>117</v>
      </c>
      <c r="D243" s="89" t="s">
        <v>15</v>
      </c>
      <c r="E243" s="34" t="s">
        <v>187</v>
      </c>
      <c r="F243" s="89" t="s">
        <v>193</v>
      </c>
      <c r="G243" s="89"/>
      <c r="H243" s="173">
        <f>H244</f>
        <v>52486</v>
      </c>
      <c r="I243" s="190">
        <f>H243</f>
        <v>52486</v>
      </c>
      <c r="J243" s="141">
        <f>J244</f>
        <v>52486</v>
      </c>
    </row>
    <row r="244" spans="1:10" ht="18" customHeight="1">
      <c r="A244" s="128" t="s">
        <v>133</v>
      </c>
      <c r="B244" s="115" t="s">
        <v>14</v>
      </c>
      <c r="C244" s="116" t="s">
        <v>117</v>
      </c>
      <c r="D244" s="116" t="s">
        <v>15</v>
      </c>
      <c r="E244" s="36" t="s">
        <v>187</v>
      </c>
      <c r="F244" s="116" t="s">
        <v>193</v>
      </c>
      <c r="G244" s="116" t="s">
        <v>27</v>
      </c>
      <c r="H244" s="165">
        <f>H245</f>
        <v>52486</v>
      </c>
      <c r="I244" s="165">
        <f>H244</f>
        <v>52486</v>
      </c>
      <c r="J244" s="117">
        <f>I244</f>
        <v>52486</v>
      </c>
    </row>
    <row r="245" spans="1:10" ht="15" customHeight="1">
      <c r="A245" s="87" t="s">
        <v>28</v>
      </c>
      <c r="B245" s="88" t="s">
        <v>14</v>
      </c>
      <c r="C245" s="89" t="s">
        <v>117</v>
      </c>
      <c r="D245" s="89" t="s">
        <v>15</v>
      </c>
      <c r="E245" s="34" t="s">
        <v>187</v>
      </c>
      <c r="F245" s="89" t="s">
        <v>193</v>
      </c>
      <c r="G245" s="89" t="s">
        <v>29</v>
      </c>
      <c r="H245" s="173">
        <f>H247+H246</f>
        <v>52486</v>
      </c>
      <c r="I245" s="173">
        <f>I247+I246</f>
        <v>52486</v>
      </c>
      <c r="J245" s="91">
        <f>J247+J246</f>
        <v>52486</v>
      </c>
    </row>
    <row r="246" spans="1:10" ht="15.75" hidden="1">
      <c r="A246" s="87" t="s">
        <v>60</v>
      </c>
      <c r="B246" s="88" t="s">
        <v>14</v>
      </c>
      <c r="C246" s="89" t="s">
        <v>117</v>
      </c>
      <c r="D246" s="89" t="s">
        <v>15</v>
      </c>
      <c r="E246" s="36" t="s">
        <v>188</v>
      </c>
      <c r="F246" s="89" t="s">
        <v>47</v>
      </c>
      <c r="G246" s="89" t="s">
        <v>61</v>
      </c>
      <c r="H246" s="173">
        <v>0</v>
      </c>
      <c r="I246" s="173">
        <f>H246</f>
        <v>0</v>
      </c>
      <c r="J246" s="91">
        <f>I246</f>
        <v>0</v>
      </c>
    </row>
    <row r="247" spans="1:10" ht="23.25" customHeight="1">
      <c r="A247" s="48" t="s">
        <v>41</v>
      </c>
      <c r="B247" s="32" t="s">
        <v>14</v>
      </c>
      <c r="C247" s="36" t="s">
        <v>117</v>
      </c>
      <c r="D247" s="36" t="s">
        <v>15</v>
      </c>
      <c r="E247" s="34" t="s">
        <v>187</v>
      </c>
      <c r="F247" s="36" t="s">
        <v>193</v>
      </c>
      <c r="G247" s="36" t="s">
        <v>42</v>
      </c>
      <c r="H247" s="51">
        <v>52486</v>
      </c>
      <c r="I247" s="51">
        <f>H247</f>
        <v>52486</v>
      </c>
      <c r="J247" s="35">
        <f>I245</f>
        <v>52486</v>
      </c>
    </row>
    <row r="248" spans="1:10" ht="23.25" customHeight="1">
      <c r="A248" s="86"/>
      <c r="B248" s="32"/>
      <c r="C248" s="36"/>
      <c r="D248" s="36"/>
      <c r="E248" s="34"/>
      <c r="F248" s="36"/>
      <c r="G248" s="36"/>
      <c r="H248" s="51"/>
      <c r="I248" s="51"/>
      <c r="J248" s="35"/>
    </row>
    <row r="249" spans="1:10" ht="31.5" customHeight="1">
      <c r="A249" s="75" t="s">
        <v>195</v>
      </c>
      <c r="B249" s="27" t="s">
        <v>14</v>
      </c>
      <c r="C249" s="29" t="s">
        <v>117</v>
      </c>
      <c r="D249" s="29" t="s">
        <v>15</v>
      </c>
      <c r="E249" s="85" t="s">
        <v>196</v>
      </c>
      <c r="F249" s="58"/>
      <c r="G249" s="58"/>
      <c r="H249" s="80">
        <f>H250+H260</f>
        <v>217921.7</v>
      </c>
      <c r="I249" s="80">
        <f>I250+I260</f>
        <v>230910</v>
      </c>
      <c r="J249" s="30">
        <f>J250+J260</f>
        <v>230910</v>
      </c>
    </row>
    <row r="250" spans="1:10" ht="29.25" customHeight="1">
      <c r="A250" s="64" t="s">
        <v>189</v>
      </c>
      <c r="B250" s="32" t="s">
        <v>14</v>
      </c>
      <c r="C250" s="36" t="s">
        <v>117</v>
      </c>
      <c r="D250" s="36" t="s">
        <v>15</v>
      </c>
      <c r="E250" s="36" t="s">
        <v>187</v>
      </c>
      <c r="F250" s="36" t="s">
        <v>21</v>
      </c>
      <c r="G250" s="36"/>
      <c r="H250" s="51">
        <f t="shared" ref="H250:J251" si="41">H251</f>
        <v>213291.7</v>
      </c>
      <c r="I250" s="51">
        <f t="shared" si="41"/>
        <v>226280</v>
      </c>
      <c r="J250" s="35">
        <f t="shared" si="41"/>
        <v>226280</v>
      </c>
    </row>
    <row r="251" spans="1:10" ht="33.75" customHeight="1">
      <c r="A251" s="66" t="s">
        <v>190</v>
      </c>
      <c r="B251" s="32" t="s">
        <v>14</v>
      </c>
      <c r="C251" s="36" t="s">
        <v>117</v>
      </c>
      <c r="D251" s="36" t="s">
        <v>15</v>
      </c>
      <c r="E251" s="34" t="s">
        <v>187</v>
      </c>
      <c r="F251" s="36" t="s">
        <v>191</v>
      </c>
      <c r="G251" s="36"/>
      <c r="H251" s="51">
        <f>H252+H255</f>
        <v>213291.7</v>
      </c>
      <c r="I251" s="51">
        <f>I252+I255</f>
        <v>226280</v>
      </c>
      <c r="J251" s="35">
        <f t="shared" si="41"/>
        <v>226280</v>
      </c>
    </row>
    <row r="252" spans="1:10" ht="16.5" customHeight="1">
      <c r="A252" s="31" t="s">
        <v>133</v>
      </c>
      <c r="B252" s="32" t="s">
        <v>14</v>
      </c>
      <c r="C252" s="36" t="s">
        <v>117</v>
      </c>
      <c r="D252" s="36" t="s">
        <v>15</v>
      </c>
      <c r="E252" s="36" t="s">
        <v>187</v>
      </c>
      <c r="F252" s="36" t="s">
        <v>192</v>
      </c>
      <c r="G252" s="36" t="s">
        <v>27</v>
      </c>
      <c r="H252" s="51">
        <f>H253</f>
        <v>160805.70000000001</v>
      </c>
      <c r="I252" s="51">
        <f>I253</f>
        <v>173794</v>
      </c>
      <c r="J252" s="35">
        <f>J253+J257</f>
        <v>226280</v>
      </c>
    </row>
    <row r="253" spans="1:10" ht="23.25" customHeight="1">
      <c r="A253" s="31" t="s">
        <v>28</v>
      </c>
      <c r="B253" s="32" t="s">
        <v>14</v>
      </c>
      <c r="C253" s="36" t="s">
        <v>117</v>
      </c>
      <c r="D253" s="36" t="s">
        <v>15</v>
      </c>
      <c r="E253" s="34" t="s">
        <v>187</v>
      </c>
      <c r="F253" s="36" t="s">
        <v>192</v>
      </c>
      <c r="G253" s="36" t="s">
        <v>29</v>
      </c>
      <c r="H253" s="51">
        <f>H254</f>
        <v>160805.70000000001</v>
      </c>
      <c r="I253" s="51">
        <f>I254</f>
        <v>173794</v>
      </c>
      <c r="J253" s="35">
        <f>J254</f>
        <v>173794</v>
      </c>
    </row>
    <row r="254" spans="1:10" ht="18.75" customHeight="1">
      <c r="A254" s="48" t="s">
        <v>30</v>
      </c>
      <c r="B254" s="32" t="s">
        <v>14</v>
      </c>
      <c r="C254" s="36" t="s">
        <v>117</v>
      </c>
      <c r="D254" s="36" t="s">
        <v>15</v>
      </c>
      <c r="E254" s="36" t="s">
        <v>187</v>
      </c>
      <c r="F254" s="36" t="s">
        <v>192</v>
      </c>
      <c r="G254" s="36" t="s">
        <v>31</v>
      </c>
      <c r="H254" s="51">
        <v>160805.70000000001</v>
      </c>
      <c r="I254" s="51">
        <v>173794</v>
      </c>
      <c r="J254" s="35">
        <f>I254</f>
        <v>173794</v>
      </c>
    </row>
    <row r="255" spans="1:10" ht="54" customHeight="1">
      <c r="A255" s="189" t="s">
        <v>194</v>
      </c>
      <c r="B255" s="88" t="s">
        <v>14</v>
      </c>
      <c r="C255" s="89" t="s">
        <v>117</v>
      </c>
      <c r="D255" s="89" t="s">
        <v>15</v>
      </c>
      <c r="E255" s="34" t="s">
        <v>187</v>
      </c>
      <c r="F255" s="89" t="s">
        <v>193</v>
      </c>
      <c r="G255" s="89"/>
      <c r="H255" s="173">
        <f>H256</f>
        <v>52486</v>
      </c>
      <c r="I255" s="190">
        <f>H255</f>
        <v>52486</v>
      </c>
      <c r="J255" s="141">
        <f>J256</f>
        <v>52486</v>
      </c>
    </row>
    <row r="256" spans="1:10" ht="18" customHeight="1">
      <c r="A256" s="128" t="s">
        <v>133</v>
      </c>
      <c r="B256" s="115" t="s">
        <v>14</v>
      </c>
      <c r="C256" s="116" t="s">
        <v>117</v>
      </c>
      <c r="D256" s="116" t="s">
        <v>15</v>
      </c>
      <c r="E256" s="36" t="s">
        <v>187</v>
      </c>
      <c r="F256" s="116" t="s">
        <v>193</v>
      </c>
      <c r="G256" s="116" t="s">
        <v>27</v>
      </c>
      <c r="H256" s="165">
        <f>H257</f>
        <v>52486</v>
      </c>
      <c r="I256" s="165">
        <f>H256</f>
        <v>52486</v>
      </c>
      <c r="J256" s="117">
        <f>I256</f>
        <v>52486</v>
      </c>
    </row>
    <row r="257" spans="1:1024" ht="15" customHeight="1">
      <c r="A257" s="87" t="s">
        <v>28</v>
      </c>
      <c r="B257" s="88" t="s">
        <v>14</v>
      </c>
      <c r="C257" s="89" t="s">
        <v>117</v>
      </c>
      <c r="D257" s="89" t="s">
        <v>15</v>
      </c>
      <c r="E257" s="34" t="s">
        <v>187</v>
      </c>
      <c r="F257" s="89" t="s">
        <v>193</v>
      </c>
      <c r="G257" s="89" t="s">
        <v>29</v>
      </c>
      <c r="H257" s="173">
        <f>H259+H258</f>
        <v>52486</v>
      </c>
      <c r="I257" s="173">
        <f>I259+I258</f>
        <v>52486</v>
      </c>
      <c r="J257" s="91">
        <f>J259+J258</f>
        <v>52486</v>
      </c>
    </row>
    <row r="258" spans="1:1024" ht="15.75" hidden="1">
      <c r="A258" s="87" t="s">
        <v>60</v>
      </c>
      <c r="B258" s="88" t="s">
        <v>14</v>
      </c>
      <c r="C258" s="89" t="s">
        <v>117</v>
      </c>
      <c r="D258" s="89" t="s">
        <v>15</v>
      </c>
      <c r="E258" s="36" t="s">
        <v>188</v>
      </c>
      <c r="F258" s="89" t="s">
        <v>47</v>
      </c>
      <c r="G258" s="89" t="s">
        <v>61</v>
      </c>
      <c r="H258" s="173">
        <v>0</v>
      </c>
      <c r="I258" s="173">
        <f>H258</f>
        <v>0</v>
      </c>
      <c r="J258" s="91">
        <f>I258</f>
        <v>0</v>
      </c>
    </row>
    <row r="259" spans="1:1024" ht="23.25" customHeight="1" thickBot="1">
      <c r="A259" s="48" t="s">
        <v>41</v>
      </c>
      <c r="B259" s="32" t="s">
        <v>14</v>
      </c>
      <c r="C259" s="36" t="s">
        <v>117</v>
      </c>
      <c r="D259" s="36" t="s">
        <v>15</v>
      </c>
      <c r="E259" s="34" t="s">
        <v>187</v>
      </c>
      <c r="F259" s="36" t="s">
        <v>193</v>
      </c>
      <c r="G259" s="36" t="s">
        <v>42</v>
      </c>
      <c r="H259" s="51">
        <v>52486</v>
      </c>
      <c r="I259" s="51">
        <f>H259</f>
        <v>52486</v>
      </c>
      <c r="J259" s="35">
        <f>I257</f>
        <v>52486</v>
      </c>
    </row>
    <row r="260" spans="1:1024" ht="23.25" customHeight="1" thickBot="1">
      <c r="A260" s="191" t="s">
        <v>168</v>
      </c>
      <c r="B260" s="41" t="s">
        <v>14</v>
      </c>
      <c r="C260" s="42" t="s">
        <v>117</v>
      </c>
      <c r="D260" s="42" t="s">
        <v>15</v>
      </c>
      <c r="E260" s="36" t="s">
        <v>187</v>
      </c>
      <c r="F260" s="42" t="s">
        <v>47</v>
      </c>
      <c r="G260" s="42"/>
      <c r="H260" s="43">
        <f>H261</f>
        <v>4630</v>
      </c>
      <c r="I260" s="43">
        <f t="shared" ref="I260:J263" si="42">H260</f>
        <v>4630</v>
      </c>
      <c r="J260" s="43">
        <f t="shared" si="42"/>
        <v>4630</v>
      </c>
    </row>
    <row r="261" spans="1:1024" ht="23.25" customHeight="1" thickBot="1">
      <c r="A261" s="192" t="s">
        <v>133</v>
      </c>
      <c r="B261" s="41" t="s">
        <v>14</v>
      </c>
      <c r="C261" s="42" t="s">
        <v>117</v>
      </c>
      <c r="D261" s="42" t="s">
        <v>15</v>
      </c>
      <c r="E261" s="34" t="s">
        <v>187</v>
      </c>
      <c r="F261" s="42" t="s">
        <v>47</v>
      </c>
      <c r="G261" s="42" t="s">
        <v>27</v>
      </c>
      <c r="H261" s="43">
        <f>H262</f>
        <v>4630</v>
      </c>
      <c r="I261" s="43">
        <f t="shared" si="42"/>
        <v>4630</v>
      </c>
      <c r="J261" s="43">
        <f t="shared" si="42"/>
        <v>4630</v>
      </c>
    </row>
    <row r="262" spans="1:1024" ht="23.25" customHeight="1" thickBot="1">
      <c r="A262" s="192" t="s">
        <v>48</v>
      </c>
      <c r="B262" s="41" t="s">
        <v>14</v>
      </c>
      <c r="C262" s="42" t="s">
        <v>117</v>
      </c>
      <c r="D262" s="42" t="s">
        <v>15</v>
      </c>
      <c r="E262" s="36" t="s">
        <v>187</v>
      </c>
      <c r="F262" s="42" t="s">
        <v>47</v>
      </c>
      <c r="G262" s="42" t="s">
        <v>49</v>
      </c>
      <c r="H262" s="43">
        <f>H263</f>
        <v>4630</v>
      </c>
      <c r="I262" s="43">
        <f t="shared" si="42"/>
        <v>4630</v>
      </c>
      <c r="J262" s="43">
        <f t="shared" si="42"/>
        <v>4630</v>
      </c>
    </row>
    <row r="263" spans="1:1024" ht="23.25" customHeight="1" thickBot="1">
      <c r="A263" s="192" t="s">
        <v>56</v>
      </c>
      <c r="B263" s="41" t="s">
        <v>14</v>
      </c>
      <c r="C263" s="42" t="s">
        <v>117</v>
      </c>
      <c r="D263" s="42" t="s">
        <v>15</v>
      </c>
      <c r="E263" s="34" t="s">
        <v>187</v>
      </c>
      <c r="F263" s="42" t="s">
        <v>47</v>
      </c>
      <c r="G263" s="42" t="s">
        <v>57</v>
      </c>
      <c r="H263" s="43">
        <v>4630</v>
      </c>
      <c r="I263" s="43">
        <f t="shared" si="42"/>
        <v>4630</v>
      </c>
      <c r="J263" s="43">
        <f t="shared" si="42"/>
        <v>4630</v>
      </c>
    </row>
    <row r="264" spans="1:1024" ht="24" customHeight="1">
      <c r="A264" s="176" t="s">
        <v>119</v>
      </c>
      <c r="B264" s="177" t="s">
        <v>14</v>
      </c>
      <c r="C264" s="178" t="s">
        <v>99</v>
      </c>
      <c r="D264" s="178" t="s">
        <v>15</v>
      </c>
      <c r="E264" s="179"/>
      <c r="F264" s="178"/>
      <c r="G264" s="178"/>
      <c r="H264" s="157">
        <f>H267</f>
        <v>408312</v>
      </c>
      <c r="I264" s="157">
        <f>I267</f>
        <v>377972</v>
      </c>
      <c r="J264" s="157">
        <f>J267</f>
        <v>377972</v>
      </c>
    </row>
    <row r="265" spans="1:1024" ht="24" customHeight="1">
      <c r="A265" s="180" t="s">
        <v>156</v>
      </c>
      <c r="B265" s="177" t="s">
        <v>14</v>
      </c>
      <c r="C265" s="178" t="s">
        <v>99</v>
      </c>
      <c r="D265" s="178" t="s">
        <v>15</v>
      </c>
      <c r="E265" s="179" t="s">
        <v>157</v>
      </c>
      <c r="F265" s="178"/>
      <c r="G265" s="178"/>
      <c r="H265" s="157">
        <f t="shared" ref="H265:J266" si="43">H266</f>
        <v>408312</v>
      </c>
      <c r="I265" s="157">
        <f t="shared" si="43"/>
        <v>377972</v>
      </c>
      <c r="J265" s="157">
        <f t="shared" si="43"/>
        <v>377972</v>
      </c>
    </row>
    <row r="266" spans="1:1024" ht="31.5" customHeight="1">
      <c r="A266" s="176" t="s">
        <v>197</v>
      </c>
      <c r="B266" s="177" t="s">
        <v>14</v>
      </c>
      <c r="C266" s="178" t="s">
        <v>99</v>
      </c>
      <c r="D266" s="178" t="s">
        <v>15</v>
      </c>
      <c r="E266" s="179" t="s">
        <v>105</v>
      </c>
      <c r="F266" s="178"/>
      <c r="G266" s="178"/>
      <c r="H266" s="157">
        <f t="shared" si="43"/>
        <v>408312</v>
      </c>
      <c r="I266" s="157">
        <f t="shared" si="43"/>
        <v>377972</v>
      </c>
      <c r="J266" s="157">
        <f t="shared" si="43"/>
        <v>377972</v>
      </c>
    </row>
    <row r="267" spans="1:1024" s="193" customFormat="1" ht="46.5" customHeight="1">
      <c r="A267" s="176" t="s">
        <v>198</v>
      </c>
      <c r="B267" s="177" t="s">
        <v>14</v>
      </c>
      <c r="C267" s="178" t="s">
        <v>99</v>
      </c>
      <c r="D267" s="178" t="s">
        <v>15</v>
      </c>
      <c r="E267" s="179" t="s">
        <v>199</v>
      </c>
      <c r="F267" s="178"/>
      <c r="G267" s="178"/>
      <c r="H267" s="157">
        <f t="shared" ref="H267:J270" si="44">H268</f>
        <v>408312</v>
      </c>
      <c r="I267" s="157">
        <f t="shared" si="44"/>
        <v>377972</v>
      </c>
      <c r="J267" s="157">
        <f t="shared" si="44"/>
        <v>377972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  <c r="IW267" s="25"/>
      <c r="IX267" s="25"/>
      <c r="IY267" s="25"/>
      <c r="IZ267" s="25"/>
      <c r="JA267" s="25"/>
      <c r="JB267" s="25"/>
      <c r="JC267" s="25"/>
      <c r="JD267" s="25"/>
      <c r="JE267" s="25"/>
      <c r="JF267" s="25"/>
      <c r="JG267" s="25"/>
      <c r="JH267" s="25"/>
      <c r="JI267" s="25"/>
      <c r="JJ267" s="25"/>
      <c r="JK267" s="25"/>
      <c r="JL267" s="25"/>
      <c r="JM267" s="25"/>
      <c r="JN267" s="25"/>
      <c r="JO267" s="25"/>
      <c r="JP267" s="25"/>
      <c r="JQ267" s="25"/>
      <c r="JR267" s="25"/>
      <c r="JS267" s="25"/>
      <c r="JT267" s="25"/>
      <c r="JU267" s="25"/>
      <c r="JV267" s="25"/>
      <c r="JW267" s="25"/>
      <c r="JX267" s="25"/>
      <c r="JY267" s="25"/>
      <c r="JZ267" s="25"/>
      <c r="KA267" s="25"/>
      <c r="KB267" s="25"/>
      <c r="KC267" s="25"/>
      <c r="KD267" s="25"/>
      <c r="KE267" s="25"/>
      <c r="KF267" s="25"/>
      <c r="KG267" s="25"/>
      <c r="KH267" s="25"/>
      <c r="KI267" s="25"/>
      <c r="KJ267" s="25"/>
      <c r="KK267" s="25"/>
      <c r="KL267" s="25"/>
      <c r="KM267" s="25"/>
      <c r="KN267" s="25"/>
      <c r="KO267" s="25"/>
      <c r="KP267" s="25"/>
      <c r="KQ267" s="25"/>
      <c r="KR267" s="25"/>
      <c r="KS267" s="25"/>
      <c r="KT267" s="25"/>
      <c r="KU267" s="25"/>
      <c r="KV267" s="25"/>
      <c r="KW267" s="25"/>
      <c r="KX267" s="25"/>
      <c r="KY267" s="25"/>
      <c r="KZ267" s="25"/>
      <c r="LA267" s="25"/>
      <c r="LB267" s="25"/>
      <c r="LC267" s="25"/>
      <c r="LD267" s="25"/>
      <c r="LE267" s="25"/>
      <c r="LF267" s="25"/>
      <c r="LG267" s="25"/>
      <c r="LH267" s="25"/>
      <c r="LI267" s="25"/>
      <c r="LJ267" s="25"/>
      <c r="LK267" s="25"/>
      <c r="LL267" s="25"/>
      <c r="LM267" s="25"/>
      <c r="LN267" s="25"/>
      <c r="LO267" s="25"/>
      <c r="LP267" s="25"/>
      <c r="LQ267" s="25"/>
      <c r="LR267" s="25"/>
      <c r="LS267" s="25"/>
      <c r="LT267" s="25"/>
      <c r="LU267" s="25"/>
      <c r="LV267" s="25"/>
      <c r="LW267" s="25"/>
      <c r="LX267" s="25"/>
      <c r="LY267" s="25"/>
      <c r="LZ267" s="25"/>
      <c r="MA267" s="25"/>
      <c r="MB267" s="25"/>
      <c r="MC267" s="25"/>
      <c r="MD267" s="25"/>
      <c r="ME267" s="25"/>
      <c r="MF267" s="25"/>
      <c r="MG267" s="25"/>
      <c r="MH267" s="25"/>
      <c r="MI267" s="25"/>
      <c r="MJ267" s="25"/>
      <c r="MK267" s="25"/>
      <c r="ML267" s="25"/>
      <c r="MM267" s="25"/>
      <c r="MN267" s="25"/>
      <c r="MO267" s="25"/>
      <c r="MP267" s="25"/>
      <c r="MQ267" s="25"/>
      <c r="MR267" s="25"/>
      <c r="MS267" s="25"/>
      <c r="MT267" s="25"/>
      <c r="MU267" s="25"/>
      <c r="MV267" s="25"/>
      <c r="MW267" s="25"/>
      <c r="MX267" s="25"/>
      <c r="MY267" s="25"/>
      <c r="MZ267" s="25"/>
      <c r="NA267" s="25"/>
      <c r="NB267" s="25"/>
      <c r="NC267" s="25"/>
      <c r="ND267" s="25"/>
      <c r="NE267" s="25"/>
      <c r="NF267" s="25"/>
      <c r="NG267" s="25"/>
      <c r="NH267" s="25"/>
      <c r="NI267" s="25"/>
      <c r="NJ267" s="25"/>
      <c r="NK267" s="25"/>
      <c r="NL267" s="25"/>
      <c r="NM267" s="25"/>
      <c r="NN267" s="25"/>
      <c r="NO267" s="25"/>
      <c r="NP267" s="25"/>
      <c r="NQ267" s="25"/>
      <c r="NR267" s="25"/>
      <c r="NS267" s="25"/>
      <c r="NT267" s="25"/>
      <c r="NU267" s="25"/>
      <c r="NV267" s="25"/>
      <c r="NW267" s="25"/>
      <c r="NX267" s="25"/>
      <c r="NY267" s="25"/>
      <c r="NZ267" s="25"/>
      <c r="OA267" s="25"/>
      <c r="OB267" s="25"/>
      <c r="OC267" s="25"/>
      <c r="OD267" s="25"/>
      <c r="OE267" s="25"/>
      <c r="OF267" s="25"/>
      <c r="OG267" s="25"/>
      <c r="OH267" s="25"/>
      <c r="OI267" s="25"/>
      <c r="OJ267" s="25"/>
      <c r="OK267" s="25"/>
      <c r="OL267" s="25"/>
      <c r="OM267" s="25"/>
      <c r="ON267" s="25"/>
      <c r="OO267" s="25"/>
      <c r="OP267" s="25"/>
      <c r="OQ267" s="25"/>
      <c r="OR267" s="25"/>
      <c r="OS267" s="25"/>
      <c r="OT267" s="25"/>
      <c r="OU267" s="25"/>
      <c r="OV267" s="25"/>
      <c r="OW267" s="25"/>
      <c r="OX267" s="25"/>
      <c r="OY267" s="25"/>
      <c r="OZ267" s="25"/>
      <c r="PA267" s="25"/>
      <c r="PB267" s="25"/>
      <c r="PC267" s="25"/>
      <c r="PD267" s="25"/>
      <c r="PE267" s="25"/>
      <c r="PF267" s="25"/>
      <c r="PG267" s="25"/>
      <c r="PH267" s="25"/>
      <c r="PI267" s="25"/>
      <c r="PJ267" s="25"/>
      <c r="PK267" s="25"/>
      <c r="PL267" s="25"/>
      <c r="PM267" s="25"/>
      <c r="PN267" s="25"/>
      <c r="PO267" s="25"/>
      <c r="PP267" s="25"/>
      <c r="PQ267" s="25"/>
      <c r="PR267" s="25"/>
      <c r="PS267" s="25"/>
      <c r="PT267" s="25"/>
      <c r="PU267" s="25"/>
      <c r="PV267" s="25"/>
      <c r="PW267" s="25"/>
      <c r="PX267" s="25"/>
      <c r="PY267" s="25"/>
      <c r="PZ267" s="25"/>
      <c r="QA267" s="25"/>
      <c r="QB267" s="25"/>
      <c r="QC267" s="25"/>
      <c r="QD267" s="25"/>
      <c r="QE267" s="25"/>
      <c r="QF267" s="25"/>
      <c r="QG267" s="25"/>
      <c r="QH267" s="25"/>
      <c r="QI267" s="25"/>
      <c r="QJ267" s="25"/>
      <c r="QK267" s="25"/>
      <c r="QL267" s="25"/>
      <c r="QM267" s="25"/>
      <c r="QN267" s="25"/>
      <c r="QO267" s="25"/>
      <c r="QP267" s="25"/>
      <c r="QQ267" s="25"/>
      <c r="QR267" s="25"/>
      <c r="QS267" s="25"/>
      <c r="QT267" s="25"/>
      <c r="QU267" s="25"/>
      <c r="QV267" s="25"/>
      <c r="QW267" s="25"/>
      <c r="QX267" s="25"/>
      <c r="QY267" s="25"/>
      <c r="QZ267" s="25"/>
      <c r="RA267" s="25"/>
      <c r="RB267" s="25"/>
      <c r="RC267" s="25"/>
      <c r="RD267" s="25"/>
      <c r="RE267" s="25"/>
      <c r="RF267" s="25"/>
      <c r="RG267" s="25"/>
      <c r="RH267" s="25"/>
      <c r="RI267" s="25"/>
      <c r="RJ267" s="25"/>
      <c r="RK267" s="25"/>
      <c r="RL267" s="25"/>
      <c r="RM267" s="25"/>
      <c r="RN267" s="25"/>
      <c r="RO267" s="25"/>
      <c r="RP267" s="25"/>
      <c r="RQ267" s="25"/>
      <c r="RR267" s="25"/>
      <c r="RS267" s="25"/>
      <c r="RT267" s="25"/>
      <c r="RU267" s="25"/>
      <c r="RV267" s="25"/>
      <c r="RW267" s="25"/>
      <c r="RX267" s="25"/>
      <c r="RY267" s="25"/>
      <c r="RZ267" s="25"/>
      <c r="SA267" s="25"/>
      <c r="SB267" s="25"/>
      <c r="SC267" s="25"/>
      <c r="SD267" s="25"/>
      <c r="SE267" s="25"/>
      <c r="SF267" s="25"/>
      <c r="SG267" s="25"/>
      <c r="SH267" s="25"/>
      <c r="SI267" s="25"/>
      <c r="SJ267" s="25"/>
      <c r="SK267" s="25"/>
      <c r="SL267" s="25"/>
      <c r="SM267" s="25"/>
      <c r="SN267" s="25"/>
      <c r="SO267" s="25"/>
      <c r="SP267" s="25"/>
      <c r="SQ267" s="25"/>
      <c r="SR267" s="25"/>
      <c r="SS267" s="25"/>
      <c r="ST267" s="25"/>
      <c r="SU267" s="25"/>
      <c r="SV267" s="25"/>
      <c r="SW267" s="25"/>
      <c r="SX267" s="25"/>
      <c r="SY267" s="25"/>
      <c r="SZ267" s="25"/>
      <c r="TA267" s="25"/>
      <c r="TB267" s="25"/>
      <c r="TC267" s="25"/>
      <c r="TD267" s="25"/>
      <c r="TE267" s="25"/>
      <c r="TF267" s="25"/>
      <c r="TG267" s="25"/>
      <c r="TH267" s="25"/>
      <c r="TI267" s="25"/>
      <c r="TJ267" s="25"/>
      <c r="TK267" s="25"/>
      <c r="TL267" s="25"/>
      <c r="TM267" s="25"/>
      <c r="TN267" s="25"/>
      <c r="TO267" s="25"/>
      <c r="TP267" s="25"/>
      <c r="TQ267" s="25"/>
      <c r="TR267" s="25"/>
      <c r="TS267" s="25"/>
      <c r="TT267" s="25"/>
      <c r="TU267" s="25"/>
      <c r="TV267" s="25"/>
      <c r="TW267" s="25"/>
      <c r="TX267" s="25"/>
      <c r="TY267" s="25"/>
      <c r="TZ267" s="25"/>
      <c r="UA267" s="25"/>
      <c r="UB267" s="25"/>
      <c r="UC267" s="25"/>
      <c r="UD267" s="25"/>
      <c r="UE267" s="25"/>
      <c r="UF267" s="25"/>
      <c r="UG267" s="25"/>
      <c r="UH267" s="25"/>
      <c r="UI267" s="25"/>
      <c r="UJ267" s="25"/>
      <c r="UK267" s="25"/>
      <c r="UL267" s="25"/>
      <c r="UM267" s="25"/>
      <c r="UN267" s="25"/>
      <c r="UO267" s="25"/>
      <c r="UP267" s="25"/>
      <c r="UQ267" s="25"/>
      <c r="UR267" s="25"/>
      <c r="US267" s="25"/>
      <c r="UT267" s="25"/>
      <c r="UU267" s="25"/>
      <c r="UV267" s="25"/>
      <c r="UW267" s="25"/>
      <c r="UX267" s="25"/>
      <c r="UY267" s="25"/>
      <c r="UZ267" s="25"/>
      <c r="VA267" s="25"/>
      <c r="VB267" s="25"/>
      <c r="VC267" s="25"/>
      <c r="VD267" s="25"/>
      <c r="VE267" s="25"/>
      <c r="VF267" s="25"/>
      <c r="VG267" s="25"/>
      <c r="VH267" s="25"/>
      <c r="VI267" s="25"/>
      <c r="VJ267" s="25"/>
      <c r="VK267" s="25"/>
      <c r="VL267" s="25"/>
      <c r="VM267" s="25"/>
      <c r="VN267" s="25"/>
      <c r="VO267" s="25"/>
      <c r="VP267" s="25"/>
      <c r="VQ267" s="25"/>
      <c r="VR267" s="25"/>
      <c r="VS267" s="25"/>
      <c r="VT267" s="25"/>
      <c r="VU267" s="25"/>
      <c r="VV267" s="25"/>
      <c r="VW267" s="25"/>
      <c r="VX267" s="25"/>
      <c r="VY267" s="25"/>
      <c r="VZ267" s="25"/>
      <c r="WA267" s="25"/>
      <c r="WB267" s="25"/>
      <c r="WC267" s="25"/>
      <c r="WD267" s="25"/>
      <c r="WE267" s="25"/>
      <c r="WF267" s="25"/>
      <c r="WG267" s="25"/>
      <c r="WH267" s="25"/>
      <c r="WI267" s="25"/>
      <c r="WJ267" s="25"/>
      <c r="WK267" s="25"/>
      <c r="WL267" s="25"/>
      <c r="WM267" s="25"/>
      <c r="WN267" s="25"/>
      <c r="WO267" s="25"/>
      <c r="WP267" s="25"/>
      <c r="WQ267" s="25"/>
      <c r="WR267" s="25"/>
      <c r="WS267" s="25"/>
      <c r="WT267" s="25"/>
      <c r="WU267" s="25"/>
      <c r="WV267" s="25"/>
      <c r="WW267" s="25"/>
      <c r="WX267" s="25"/>
      <c r="WY267" s="25"/>
      <c r="WZ267" s="25"/>
      <c r="XA267" s="25"/>
      <c r="XB267" s="25"/>
      <c r="XC267" s="25"/>
      <c r="XD267" s="25"/>
      <c r="XE267" s="25"/>
      <c r="XF267" s="25"/>
      <c r="XG267" s="25"/>
      <c r="XH267" s="25"/>
      <c r="XI267" s="25"/>
      <c r="XJ267" s="25"/>
      <c r="XK267" s="25"/>
      <c r="XL267" s="25"/>
      <c r="XM267" s="25"/>
      <c r="XN267" s="25"/>
      <c r="XO267" s="25"/>
      <c r="XP267" s="25"/>
      <c r="XQ267" s="25"/>
      <c r="XR267" s="25"/>
      <c r="XS267" s="25"/>
      <c r="XT267" s="25"/>
      <c r="XU267" s="25"/>
      <c r="XV267" s="25"/>
      <c r="XW267" s="25"/>
      <c r="XX267" s="25"/>
      <c r="XY267" s="25"/>
      <c r="XZ267" s="25"/>
      <c r="YA267" s="25"/>
      <c r="YB267" s="25"/>
      <c r="YC267" s="25"/>
      <c r="YD267" s="25"/>
      <c r="YE267" s="25"/>
      <c r="YF267" s="25"/>
      <c r="YG267" s="25"/>
      <c r="YH267" s="25"/>
      <c r="YI267" s="25"/>
      <c r="YJ267" s="25"/>
      <c r="YK267" s="25"/>
      <c r="YL267" s="25"/>
      <c r="YM267" s="25"/>
      <c r="YN267" s="25"/>
      <c r="YO267" s="25"/>
      <c r="YP267" s="25"/>
      <c r="YQ267" s="25"/>
      <c r="YR267" s="25"/>
      <c r="YS267" s="25"/>
      <c r="YT267" s="25"/>
      <c r="YU267" s="25"/>
      <c r="YV267" s="25"/>
      <c r="YW267" s="25"/>
      <c r="YX267" s="25"/>
      <c r="YY267" s="25"/>
      <c r="YZ267" s="25"/>
      <c r="ZA267" s="25"/>
      <c r="ZB267" s="25"/>
      <c r="ZC267" s="25"/>
      <c r="ZD267" s="25"/>
      <c r="ZE267" s="25"/>
      <c r="ZF267" s="25"/>
      <c r="ZG267" s="25"/>
      <c r="ZH267" s="25"/>
      <c r="ZI267" s="25"/>
      <c r="ZJ267" s="25"/>
      <c r="ZK267" s="25"/>
      <c r="ZL267" s="25"/>
      <c r="ZM267" s="25"/>
      <c r="ZN267" s="25"/>
      <c r="ZO267" s="25"/>
      <c r="ZP267" s="25"/>
      <c r="ZQ267" s="25"/>
      <c r="ZR267" s="25"/>
      <c r="ZS267" s="25"/>
      <c r="ZT267" s="25"/>
      <c r="ZU267" s="25"/>
      <c r="ZV267" s="25"/>
      <c r="ZW267" s="25"/>
      <c r="ZX267" s="25"/>
      <c r="ZY267" s="25"/>
      <c r="ZZ267" s="25"/>
      <c r="AAA267" s="25"/>
      <c r="AAB267" s="25"/>
      <c r="AAC267" s="25"/>
      <c r="AAD267" s="25"/>
      <c r="AAE267" s="25"/>
      <c r="AAF267" s="25"/>
      <c r="AAG267" s="25"/>
      <c r="AAH267" s="25"/>
      <c r="AAI267" s="25"/>
      <c r="AAJ267" s="25"/>
      <c r="AAK267" s="25"/>
      <c r="AAL267" s="25"/>
      <c r="AAM267" s="25"/>
      <c r="AAN267" s="25"/>
      <c r="AAO267" s="25"/>
      <c r="AAP267" s="25"/>
      <c r="AAQ267" s="25"/>
      <c r="AAR267" s="25"/>
      <c r="AAS267" s="25"/>
      <c r="AAT267" s="25"/>
      <c r="AAU267" s="25"/>
      <c r="AAV267" s="25"/>
      <c r="AAW267" s="25"/>
      <c r="AAX267" s="25"/>
      <c r="AAY267" s="25"/>
      <c r="AAZ267" s="25"/>
      <c r="ABA267" s="25"/>
      <c r="ABB267" s="25"/>
      <c r="ABC267" s="25"/>
      <c r="ABD267" s="25"/>
      <c r="ABE267" s="25"/>
      <c r="ABF267" s="25"/>
      <c r="ABG267" s="25"/>
      <c r="ABH267" s="25"/>
      <c r="ABI267" s="25"/>
      <c r="ABJ267" s="25"/>
      <c r="ABK267" s="25"/>
      <c r="ABL267" s="25"/>
      <c r="ABM267" s="25"/>
      <c r="ABN267" s="25"/>
      <c r="ABO267" s="25"/>
      <c r="ABP267" s="25"/>
      <c r="ABQ267" s="25"/>
      <c r="ABR267" s="25"/>
      <c r="ABS267" s="25"/>
      <c r="ABT267" s="25"/>
      <c r="ABU267" s="25"/>
      <c r="ABV267" s="25"/>
      <c r="ABW267" s="25"/>
      <c r="ABX267" s="25"/>
      <c r="ABY267" s="25"/>
      <c r="ABZ267" s="25"/>
      <c r="ACA267" s="25"/>
      <c r="ACB267" s="25"/>
      <c r="ACC267" s="25"/>
      <c r="ACD267" s="25"/>
      <c r="ACE267" s="25"/>
      <c r="ACF267" s="25"/>
      <c r="ACG267" s="25"/>
      <c r="ACH267" s="25"/>
      <c r="ACI267" s="25"/>
      <c r="ACJ267" s="25"/>
      <c r="ACK267" s="25"/>
      <c r="ACL267" s="25"/>
      <c r="ACM267" s="25"/>
      <c r="ACN267" s="25"/>
      <c r="ACO267" s="25"/>
      <c r="ACP267" s="25"/>
      <c r="ACQ267" s="25"/>
      <c r="ACR267" s="25"/>
      <c r="ACS267" s="25"/>
      <c r="ACT267" s="25"/>
      <c r="ACU267" s="25"/>
      <c r="ACV267" s="25"/>
      <c r="ACW267" s="25"/>
      <c r="ACX267" s="25"/>
      <c r="ACY267" s="25"/>
      <c r="ACZ267" s="25"/>
      <c r="ADA267" s="25"/>
      <c r="ADB267" s="25"/>
      <c r="ADC267" s="25"/>
      <c r="ADD267" s="25"/>
      <c r="ADE267" s="25"/>
      <c r="ADF267" s="25"/>
      <c r="ADG267" s="25"/>
      <c r="ADH267" s="25"/>
      <c r="ADI267" s="25"/>
      <c r="ADJ267" s="25"/>
      <c r="ADK267" s="25"/>
      <c r="ADL267" s="25"/>
      <c r="ADM267" s="25"/>
      <c r="ADN267" s="25"/>
      <c r="ADO267" s="25"/>
      <c r="ADP267" s="25"/>
      <c r="ADQ267" s="25"/>
      <c r="ADR267" s="25"/>
      <c r="ADS267" s="25"/>
      <c r="ADT267" s="25"/>
      <c r="ADU267" s="25"/>
      <c r="ADV267" s="25"/>
      <c r="ADW267" s="25"/>
      <c r="ADX267" s="25"/>
      <c r="ADY267" s="25"/>
      <c r="ADZ267" s="25"/>
      <c r="AEA267" s="25"/>
      <c r="AEB267" s="25"/>
      <c r="AEC267" s="25"/>
      <c r="AED267" s="25"/>
      <c r="AEE267" s="25"/>
      <c r="AEF267" s="25"/>
      <c r="AEG267" s="25"/>
      <c r="AEH267" s="25"/>
      <c r="AEI267" s="25"/>
      <c r="AEJ267" s="25"/>
      <c r="AEK267" s="25"/>
      <c r="AEL267" s="25"/>
      <c r="AEM267" s="25"/>
      <c r="AEN267" s="25"/>
      <c r="AEO267" s="25"/>
      <c r="AEP267" s="25"/>
      <c r="AEQ267" s="25"/>
      <c r="AER267" s="25"/>
      <c r="AES267" s="25"/>
      <c r="AET267" s="25"/>
      <c r="AEU267" s="25"/>
      <c r="AEV267" s="25"/>
      <c r="AEW267" s="25"/>
      <c r="AEX267" s="25"/>
      <c r="AEY267" s="25"/>
      <c r="AEZ267" s="25"/>
      <c r="AFA267" s="25"/>
      <c r="AFB267" s="25"/>
      <c r="AFC267" s="25"/>
      <c r="AFD267" s="25"/>
      <c r="AFE267" s="25"/>
      <c r="AFF267" s="25"/>
      <c r="AFG267" s="25"/>
      <c r="AFH267" s="25"/>
      <c r="AFI267" s="25"/>
      <c r="AFJ267" s="25"/>
      <c r="AFK267" s="25"/>
      <c r="AFL267" s="25"/>
      <c r="AFM267" s="25"/>
      <c r="AFN267" s="25"/>
      <c r="AFO267" s="25"/>
      <c r="AFP267" s="25"/>
      <c r="AFQ267" s="25"/>
      <c r="AFR267" s="25"/>
      <c r="AFS267" s="25"/>
      <c r="AFT267" s="25"/>
      <c r="AFU267" s="25"/>
      <c r="AFV267" s="25"/>
      <c r="AFW267" s="25"/>
      <c r="AFX267" s="25"/>
      <c r="AFY267" s="25"/>
      <c r="AFZ267" s="25"/>
      <c r="AGA267" s="25"/>
      <c r="AGB267" s="25"/>
      <c r="AGC267" s="25"/>
      <c r="AGD267" s="25"/>
      <c r="AGE267" s="25"/>
      <c r="AGF267" s="25"/>
      <c r="AGG267" s="25"/>
      <c r="AGH267" s="25"/>
      <c r="AGI267" s="25"/>
      <c r="AGJ267" s="25"/>
      <c r="AGK267" s="25"/>
      <c r="AGL267" s="25"/>
      <c r="AGM267" s="25"/>
      <c r="AGN267" s="25"/>
      <c r="AGO267" s="25"/>
      <c r="AGP267" s="25"/>
      <c r="AGQ267" s="25"/>
      <c r="AGR267" s="25"/>
      <c r="AGS267" s="25"/>
      <c r="AGT267" s="25"/>
      <c r="AGU267" s="25"/>
      <c r="AGV267" s="25"/>
      <c r="AGW267" s="25"/>
      <c r="AGX267" s="25"/>
      <c r="AGY267" s="25"/>
      <c r="AGZ267" s="25"/>
      <c r="AHA267" s="25"/>
      <c r="AHB267" s="25"/>
      <c r="AHC267" s="25"/>
      <c r="AHD267" s="25"/>
      <c r="AHE267" s="25"/>
      <c r="AHF267" s="25"/>
      <c r="AHG267" s="25"/>
      <c r="AHH267" s="25"/>
      <c r="AHI267" s="25"/>
      <c r="AHJ267" s="25"/>
      <c r="AHK267" s="25"/>
      <c r="AHL267" s="25"/>
      <c r="AHM267" s="25"/>
      <c r="AHN267" s="25"/>
      <c r="AHO267" s="25"/>
      <c r="AHP267" s="25"/>
      <c r="AHQ267" s="25"/>
      <c r="AHR267" s="25"/>
      <c r="AHS267" s="25"/>
      <c r="AHT267" s="25"/>
      <c r="AHU267" s="25"/>
      <c r="AHV267" s="25"/>
      <c r="AHW267" s="25"/>
      <c r="AHX267" s="25"/>
      <c r="AHY267" s="25"/>
      <c r="AHZ267" s="25"/>
      <c r="AIA267" s="25"/>
      <c r="AIB267" s="25"/>
      <c r="AIC267" s="25"/>
      <c r="AID267" s="25"/>
      <c r="AIE267" s="25"/>
      <c r="AIF267" s="25"/>
      <c r="AIG267" s="25"/>
      <c r="AIH267" s="25"/>
      <c r="AII267" s="25"/>
      <c r="AIJ267" s="25"/>
      <c r="AIK267" s="25"/>
      <c r="AIL267" s="25"/>
      <c r="AIM267" s="25"/>
      <c r="AIN267" s="25"/>
      <c r="AIO267" s="25"/>
      <c r="AIP267" s="25"/>
      <c r="AIQ267" s="25"/>
      <c r="AIR267" s="25"/>
      <c r="AIS267" s="25"/>
      <c r="AIT267" s="25"/>
      <c r="AIU267" s="25"/>
      <c r="AIV267" s="25"/>
      <c r="AIW267" s="25"/>
      <c r="AIX267" s="25"/>
      <c r="AIY267" s="25"/>
      <c r="AIZ267" s="25"/>
      <c r="AJA267" s="25"/>
      <c r="AJB267" s="25"/>
      <c r="AJC267" s="25"/>
      <c r="AJD267" s="25"/>
      <c r="AJE267" s="25"/>
      <c r="AJF267" s="25"/>
      <c r="AJG267" s="25"/>
      <c r="AJH267" s="25"/>
      <c r="AJI267" s="25"/>
      <c r="AJJ267" s="25"/>
      <c r="AJK267" s="25"/>
      <c r="AJL267" s="25"/>
      <c r="AJM267" s="25"/>
      <c r="AJN267" s="25"/>
      <c r="AJO267" s="25"/>
      <c r="AJP267" s="25"/>
      <c r="AJQ267" s="25"/>
      <c r="AJR267" s="25"/>
      <c r="AJS267" s="25"/>
      <c r="AJT267" s="25"/>
      <c r="AJU267" s="25"/>
      <c r="AJV267" s="25"/>
      <c r="AJW267" s="25"/>
      <c r="AJX267" s="25"/>
      <c r="AJY267" s="25"/>
      <c r="AJZ267" s="25"/>
      <c r="AKA267" s="25"/>
      <c r="AKB267" s="25"/>
      <c r="AKC267" s="25"/>
      <c r="AKD267" s="25"/>
      <c r="AKE267" s="25"/>
      <c r="AKF267" s="25"/>
      <c r="AKG267" s="25"/>
      <c r="AKH267" s="25"/>
      <c r="AKI267" s="25"/>
      <c r="AKJ267" s="25"/>
      <c r="AKK267" s="25"/>
      <c r="AKL267" s="25"/>
      <c r="AKM267" s="25"/>
      <c r="AKN267" s="25"/>
      <c r="AKO267" s="25"/>
      <c r="AKP267" s="25"/>
      <c r="AKQ267" s="25"/>
      <c r="AKR267" s="25"/>
      <c r="AKS267" s="25"/>
      <c r="AKT267" s="25"/>
      <c r="AKU267" s="25"/>
      <c r="AKV267" s="25"/>
      <c r="AKW267" s="25"/>
      <c r="AKX267" s="25"/>
      <c r="AKY267" s="25"/>
      <c r="AKZ267" s="25"/>
      <c r="ALA267" s="25"/>
      <c r="ALB267" s="25"/>
      <c r="ALC267" s="25"/>
      <c r="ALD267" s="25"/>
      <c r="ALE267" s="25"/>
      <c r="ALF267" s="25"/>
      <c r="ALG267" s="25"/>
      <c r="ALH267" s="25"/>
      <c r="ALI267" s="25"/>
      <c r="ALJ267" s="25"/>
      <c r="ALK267" s="25"/>
      <c r="ALL267" s="25"/>
      <c r="ALM267" s="25"/>
      <c r="ALN267" s="25"/>
      <c r="ALO267" s="25"/>
      <c r="ALP267" s="25"/>
      <c r="ALQ267" s="25"/>
      <c r="ALR267" s="25"/>
      <c r="ALS267" s="25"/>
      <c r="ALT267" s="25"/>
      <c r="ALU267" s="25"/>
      <c r="ALV267" s="25"/>
      <c r="ALW267" s="25"/>
      <c r="ALX267" s="25"/>
      <c r="ALY267" s="25"/>
      <c r="ALZ267" s="25"/>
      <c r="AMA267" s="25"/>
      <c r="AMB267" s="25"/>
      <c r="AMC267" s="25"/>
      <c r="AMD267" s="25"/>
      <c r="AME267" s="25"/>
      <c r="AMF267" s="25"/>
      <c r="AMG267" s="25"/>
      <c r="AMH267" s="25"/>
      <c r="AMI267" s="25"/>
      <c r="AMJ267" s="25"/>
    </row>
    <row r="268" spans="1:1024" ht="21" customHeight="1">
      <c r="A268" s="128" t="s">
        <v>131</v>
      </c>
      <c r="B268" s="115" t="s">
        <v>14</v>
      </c>
      <c r="C268" s="116" t="s">
        <v>99</v>
      </c>
      <c r="D268" s="116" t="s">
        <v>15</v>
      </c>
      <c r="E268" s="133" t="s">
        <v>199</v>
      </c>
      <c r="F268" s="116" t="s">
        <v>132</v>
      </c>
      <c r="G268" s="116"/>
      <c r="H268" s="117">
        <f t="shared" si="44"/>
        <v>408312</v>
      </c>
      <c r="I268" s="117">
        <f t="shared" si="44"/>
        <v>377972</v>
      </c>
      <c r="J268" s="117">
        <f t="shared" si="44"/>
        <v>377972</v>
      </c>
    </row>
    <row r="269" spans="1:1024" ht="33" customHeight="1">
      <c r="A269" s="128" t="s">
        <v>133</v>
      </c>
      <c r="B269" s="115" t="s">
        <v>14</v>
      </c>
      <c r="C269" s="116" t="s">
        <v>99</v>
      </c>
      <c r="D269" s="116" t="s">
        <v>15</v>
      </c>
      <c r="E269" s="133" t="s">
        <v>199</v>
      </c>
      <c r="F269" s="116" t="s">
        <v>132</v>
      </c>
      <c r="G269" s="116" t="s">
        <v>27</v>
      </c>
      <c r="H269" s="117">
        <f>H270</f>
        <v>408312</v>
      </c>
      <c r="I269" s="117">
        <f t="shared" si="44"/>
        <v>377972</v>
      </c>
      <c r="J269" s="117">
        <f t="shared" si="44"/>
        <v>377972</v>
      </c>
    </row>
    <row r="270" spans="1:1024" ht="34.5" customHeight="1">
      <c r="A270" s="128" t="s">
        <v>120</v>
      </c>
      <c r="B270" s="115" t="s">
        <v>14</v>
      </c>
      <c r="C270" s="116" t="s">
        <v>99</v>
      </c>
      <c r="D270" s="116" t="s">
        <v>15</v>
      </c>
      <c r="E270" s="133" t="s">
        <v>199</v>
      </c>
      <c r="F270" s="116" t="s">
        <v>132</v>
      </c>
      <c r="G270" s="116" t="s">
        <v>33</v>
      </c>
      <c r="H270" s="117">
        <f t="shared" si="44"/>
        <v>408312</v>
      </c>
      <c r="I270" s="117">
        <f t="shared" si="44"/>
        <v>377972</v>
      </c>
      <c r="J270" s="117">
        <f t="shared" si="44"/>
        <v>377972</v>
      </c>
    </row>
    <row r="271" spans="1:1024" ht="32.25" customHeight="1">
      <c r="A271" s="126" t="s">
        <v>121</v>
      </c>
      <c r="B271" s="115" t="s">
        <v>14</v>
      </c>
      <c r="C271" s="116" t="s">
        <v>99</v>
      </c>
      <c r="D271" s="116" t="s">
        <v>15</v>
      </c>
      <c r="E271" s="133" t="s">
        <v>199</v>
      </c>
      <c r="F271" s="116" t="s">
        <v>132</v>
      </c>
      <c r="G271" s="89" t="s">
        <v>122</v>
      </c>
      <c r="H271" s="117">
        <f>367972+40340</f>
        <v>408312</v>
      </c>
      <c r="I271" s="117">
        <v>377972</v>
      </c>
      <c r="J271" s="117">
        <v>377972</v>
      </c>
    </row>
    <row r="272" spans="1:1024" ht="14.25" customHeight="1">
      <c r="A272" s="48"/>
      <c r="B272" s="32"/>
      <c r="C272" s="36"/>
      <c r="D272" s="36"/>
      <c r="E272" s="37"/>
      <c r="F272" s="36"/>
      <c r="G272" s="36"/>
      <c r="H272" s="56"/>
      <c r="I272" s="56"/>
      <c r="J272" s="56"/>
    </row>
    <row r="273" spans="1:1024" ht="15.75">
      <c r="A273" s="48"/>
      <c r="B273" s="32"/>
      <c r="C273" s="36"/>
      <c r="D273" s="36"/>
      <c r="E273" s="36"/>
      <c r="F273" s="36"/>
      <c r="G273" s="36"/>
      <c r="H273" s="56"/>
      <c r="I273" s="56"/>
      <c r="J273" s="56"/>
    </row>
    <row r="274" spans="1:1024" ht="24" customHeight="1">
      <c r="A274" s="57" t="s">
        <v>123</v>
      </c>
      <c r="B274" s="27" t="s">
        <v>14</v>
      </c>
      <c r="C274" s="29" t="s">
        <v>101</v>
      </c>
      <c r="D274" s="58"/>
      <c r="E274" s="36"/>
      <c r="F274" s="58"/>
      <c r="G274" s="58"/>
      <c r="H274" s="112">
        <f t="shared" ref="H274:J281" si="45">H275</f>
        <v>9679</v>
      </c>
      <c r="I274" s="112">
        <f t="shared" si="45"/>
        <v>9679</v>
      </c>
      <c r="J274" s="112">
        <f t="shared" si="45"/>
        <v>9679</v>
      </c>
    </row>
    <row r="275" spans="1:1024" ht="15.75">
      <c r="A275" s="57" t="s">
        <v>124</v>
      </c>
      <c r="B275" s="27" t="s">
        <v>14</v>
      </c>
      <c r="C275" s="29" t="s">
        <v>101</v>
      </c>
      <c r="D275" s="58" t="s">
        <v>93</v>
      </c>
      <c r="E275" s="36"/>
      <c r="F275" s="58"/>
      <c r="G275" s="58"/>
      <c r="H275" s="59">
        <f t="shared" si="45"/>
        <v>9679</v>
      </c>
      <c r="I275" s="59">
        <f t="shared" si="45"/>
        <v>9679</v>
      </c>
      <c r="J275" s="59">
        <f t="shared" si="45"/>
        <v>9679</v>
      </c>
    </row>
    <row r="276" spans="1:1024" ht="15.75">
      <c r="A276" s="57" t="s">
        <v>143</v>
      </c>
      <c r="B276" s="27" t="s">
        <v>14</v>
      </c>
      <c r="C276" s="58" t="s">
        <v>101</v>
      </c>
      <c r="D276" s="58" t="s">
        <v>93</v>
      </c>
      <c r="E276" s="60" t="s">
        <v>200</v>
      </c>
      <c r="F276" s="58"/>
      <c r="G276" s="58"/>
      <c r="H276" s="59">
        <f t="shared" si="45"/>
        <v>9679</v>
      </c>
      <c r="I276" s="59">
        <f t="shared" si="45"/>
        <v>9679</v>
      </c>
      <c r="J276" s="59">
        <f t="shared" si="45"/>
        <v>9679</v>
      </c>
    </row>
    <row r="277" spans="1:1024" s="193" customFormat="1" ht="15.75">
      <c r="A277" s="57" t="s">
        <v>18</v>
      </c>
      <c r="B277" s="27" t="s">
        <v>14</v>
      </c>
      <c r="C277" s="29" t="s">
        <v>101</v>
      </c>
      <c r="D277" s="58" t="s">
        <v>93</v>
      </c>
      <c r="E277" s="60" t="s">
        <v>144</v>
      </c>
      <c r="F277" s="58"/>
      <c r="G277" s="58"/>
      <c r="H277" s="59">
        <f>H279</f>
        <v>9679</v>
      </c>
      <c r="I277" s="59">
        <f>I279</f>
        <v>9679</v>
      </c>
      <c r="J277" s="59">
        <f>J279</f>
        <v>9679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  <c r="IW277" s="25"/>
      <c r="IX277" s="25"/>
      <c r="IY277" s="25"/>
      <c r="IZ277" s="25"/>
      <c r="JA277" s="25"/>
      <c r="JB277" s="25"/>
      <c r="JC277" s="25"/>
      <c r="JD277" s="25"/>
      <c r="JE277" s="25"/>
      <c r="JF277" s="25"/>
      <c r="JG277" s="25"/>
      <c r="JH277" s="25"/>
      <c r="JI277" s="25"/>
      <c r="JJ277" s="25"/>
      <c r="JK277" s="25"/>
      <c r="JL277" s="25"/>
      <c r="JM277" s="25"/>
      <c r="JN277" s="25"/>
      <c r="JO277" s="25"/>
      <c r="JP277" s="25"/>
      <c r="JQ277" s="25"/>
      <c r="JR277" s="25"/>
      <c r="JS277" s="25"/>
      <c r="JT277" s="25"/>
      <c r="JU277" s="25"/>
      <c r="JV277" s="25"/>
      <c r="JW277" s="25"/>
      <c r="JX277" s="25"/>
      <c r="JY277" s="25"/>
      <c r="JZ277" s="25"/>
      <c r="KA277" s="25"/>
      <c r="KB277" s="25"/>
      <c r="KC277" s="25"/>
      <c r="KD277" s="25"/>
      <c r="KE277" s="25"/>
      <c r="KF277" s="25"/>
      <c r="KG277" s="25"/>
      <c r="KH277" s="25"/>
      <c r="KI277" s="25"/>
      <c r="KJ277" s="25"/>
      <c r="KK277" s="25"/>
      <c r="KL277" s="25"/>
      <c r="KM277" s="25"/>
      <c r="KN277" s="25"/>
      <c r="KO277" s="25"/>
      <c r="KP277" s="25"/>
      <c r="KQ277" s="25"/>
      <c r="KR277" s="25"/>
      <c r="KS277" s="25"/>
      <c r="KT277" s="25"/>
      <c r="KU277" s="25"/>
      <c r="KV277" s="25"/>
      <c r="KW277" s="25"/>
      <c r="KX277" s="25"/>
      <c r="KY277" s="25"/>
      <c r="KZ277" s="25"/>
      <c r="LA277" s="25"/>
      <c r="LB277" s="25"/>
      <c r="LC277" s="25"/>
      <c r="LD277" s="25"/>
      <c r="LE277" s="25"/>
      <c r="LF277" s="25"/>
      <c r="LG277" s="25"/>
      <c r="LH277" s="25"/>
      <c r="LI277" s="25"/>
      <c r="LJ277" s="25"/>
      <c r="LK277" s="25"/>
      <c r="LL277" s="25"/>
      <c r="LM277" s="25"/>
      <c r="LN277" s="25"/>
      <c r="LO277" s="25"/>
      <c r="LP277" s="25"/>
      <c r="LQ277" s="25"/>
      <c r="LR277" s="25"/>
      <c r="LS277" s="25"/>
      <c r="LT277" s="25"/>
      <c r="LU277" s="25"/>
      <c r="LV277" s="25"/>
      <c r="LW277" s="25"/>
      <c r="LX277" s="25"/>
      <c r="LY277" s="25"/>
      <c r="LZ277" s="25"/>
      <c r="MA277" s="25"/>
      <c r="MB277" s="25"/>
      <c r="MC277" s="25"/>
      <c r="MD277" s="25"/>
      <c r="ME277" s="25"/>
      <c r="MF277" s="25"/>
      <c r="MG277" s="25"/>
      <c r="MH277" s="25"/>
      <c r="MI277" s="25"/>
      <c r="MJ277" s="25"/>
      <c r="MK277" s="25"/>
      <c r="ML277" s="25"/>
      <c r="MM277" s="25"/>
      <c r="MN277" s="25"/>
      <c r="MO277" s="25"/>
      <c r="MP277" s="25"/>
      <c r="MQ277" s="25"/>
      <c r="MR277" s="25"/>
      <c r="MS277" s="25"/>
      <c r="MT277" s="25"/>
      <c r="MU277" s="25"/>
      <c r="MV277" s="25"/>
      <c r="MW277" s="25"/>
      <c r="MX277" s="25"/>
      <c r="MY277" s="25"/>
      <c r="MZ277" s="25"/>
      <c r="NA277" s="25"/>
      <c r="NB277" s="25"/>
      <c r="NC277" s="25"/>
      <c r="ND277" s="25"/>
      <c r="NE277" s="25"/>
      <c r="NF277" s="25"/>
      <c r="NG277" s="25"/>
      <c r="NH277" s="25"/>
      <c r="NI277" s="25"/>
      <c r="NJ277" s="25"/>
      <c r="NK277" s="25"/>
      <c r="NL277" s="25"/>
      <c r="NM277" s="25"/>
      <c r="NN277" s="25"/>
      <c r="NO277" s="25"/>
      <c r="NP277" s="25"/>
      <c r="NQ277" s="25"/>
      <c r="NR277" s="25"/>
      <c r="NS277" s="25"/>
      <c r="NT277" s="25"/>
      <c r="NU277" s="25"/>
      <c r="NV277" s="25"/>
      <c r="NW277" s="25"/>
      <c r="NX277" s="25"/>
      <c r="NY277" s="25"/>
      <c r="NZ277" s="25"/>
      <c r="OA277" s="25"/>
      <c r="OB277" s="25"/>
      <c r="OC277" s="25"/>
      <c r="OD277" s="25"/>
      <c r="OE277" s="25"/>
      <c r="OF277" s="25"/>
      <c r="OG277" s="25"/>
      <c r="OH277" s="25"/>
      <c r="OI277" s="25"/>
      <c r="OJ277" s="25"/>
      <c r="OK277" s="25"/>
      <c r="OL277" s="25"/>
      <c r="OM277" s="25"/>
      <c r="ON277" s="25"/>
      <c r="OO277" s="25"/>
      <c r="OP277" s="25"/>
      <c r="OQ277" s="25"/>
      <c r="OR277" s="25"/>
      <c r="OS277" s="25"/>
      <c r="OT277" s="25"/>
      <c r="OU277" s="25"/>
      <c r="OV277" s="25"/>
      <c r="OW277" s="25"/>
      <c r="OX277" s="25"/>
      <c r="OY277" s="25"/>
      <c r="OZ277" s="25"/>
      <c r="PA277" s="25"/>
      <c r="PB277" s="25"/>
      <c r="PC277" s="25"/>
      <c r="PD277" s="25"/>
      <c r="PE277" s="25"/>
      <c r="PF277" s="25"/>
      <c r="PG277" s="25"/>
      <c r="PH277" s="25"/>
      <c r="PI277" s="25"/>
      <c r="PJ277" s="25"/>
      <c r="PK277" s="25"/>
      <c r="PL277" s="25"/>
      <c r="PM277" s="25"/>
      <c r="PN277" s="25"/>
      <c r="PO277" s="25"/>
      <c r="PP277" s="25"/>
      <c r="PQ277" s="25"/>
      <c r="PR277" s="25"/>
      <c r="PS277" s="25"/>
      <c r="PT277" s="25"/>
      <c r="PU277" s="25"/>
      <c r="PV277" s="25"/>
      <c r="PW277" s="25"/>
      <c r="PX277" s="25"/>
      <c r="PY277" s="25"/>
      <c r="PZ277" s="25"/>
      <c r="QA277" s="25"/>
      <c r="QB277" s="25"/>
      <c r="QC277" s="25"/>
      <c r="QD277" s="25"/>
      <c r="QE277" s="25"/>
      <c r="QF277" s="25"/>
      <c r="QG277" s="25"/>
      <c r="QH277" s="25"/>
      <c r="QI277" s="25"/>
      <c r="QJ277" s="25"/>
      <c r="QK277" s="25"/>
      <c r="QL277" s="25"/>
      <c r="QM277" s="25"/>
      <c r="QN277" s="25"/>
      <c r="QO277" s="25"/>
      <c r="QP277" s="25"/>
      <c r="QQ277" s="25"/>
      <c r="QR277" s="25"/>
      <c r="QS277" s="25"/>
      <c r="QT277" s="25"/>
      <c r="QU277" s="25"/>
      <c r="QV277" s="25"/>
      <c r="QW277" s="25"/>
      <c r="QX277" s="25"/>
      <c r="QY277" s="25"/>
      <c r="QZ277" s="25"/>
      <c r="RA277" s="25"/>
      <c r="RB277" s="25"/>
      <c r="RC277" s="25"/>
      <c r="RD277" s="25"/>
      <c r="RE277" s="25"/>
      <c r="RF277" s="25"/>
      <c r="RG277" s="25"/>
      <c r="RH277" s="25"/>
      <c r="RI277" s="25"/>
      <c r="RJ277" s="25"/>
      <c r="RK277" s="25"/>
      <c r="RL277" s="25"/>
      <c r="RM277" s="25"/>
      <c r="RN277" s="25"/>
      <c r="RO277" s="25"/>
      <c r="RP277" s="25"/>
      <c r="RQ277" s="25"/>
      <c r="RR277" s="25"/>
      <c r="RS277" s="25"/>
      <c r="RT277" s="25"/>
      <c r="RU277" s="25"/>
      <c r="RV277" s="25"/>
      <c r="RW277" s="25"/>
      <c r="RX277" s="25"/>
      <c r="RY277" s="25"/>
      <c r="RZ277" s="25"/>
      <c r="SA277" s="25"/>
      <c r="SB277" s="25"/>
      <c r="SC277" s="25"/>
      <c r="SD277" s="25"/>
      <c r="SE277" s="25"/>
      <c r="SF277" s="25"/>
      <c r="SG277" s="25"/>
      <c r="SH277" s="25"/>
      <c r="SI277" s="25"/>
      <c r="SJ277" s="25"/>
      <c r="SK277" s="25"/>
      <c r="SL277" s="25"/>
      <c r="SM277" s="25"/>
      <c r="SN277" s="25"/>
      <c r="SO277" s="25"/>
      <c r="SP277" s="25"/>
      <c r="SQ277" s="25"/>
      <c r="SR277" s="25"/>
      <c r="SS277" s="25"/>
      <c r="ST277" s="25"/>
      <c r="SU277" s="25"/>
      <c r="SV277" s="25"/>
      <c r="SW277" s="25"/>
      <c r="SX277" s="25"/>
      <c r="SY277" s="25"/>
      <c r="SZ277" s="25"/>
      <c r="TA277" s="25"/>
      <c r="TB277" s="25"/>
      <c r="TC277" s="25"/>
      <c r="TD277" s="25"/>
      <c r="TE277" s="25"/>
      <c r="TF277" s="25"/>
      <c r="TG277" s="25"/>
      <c r="TH277" s="25"/>
      <c r="TI277" s="25"/>
      <c r="TJ277" s="25"/>
      <c r="TK277" s="25"/>
      <c r="TL277" s="25"/>
      <c r="TM277" s="25"/>
      <c r="TN277" s="25"/>
      <c r="TO277" s="25"/>
      <c r="TP277" s="25"/>
      <c r="TQ277" s="25"/>
      <c r="TR277" s="25"/>
      <c r="TS277" s="25"/>
      <c r="TT277" s="25"/>
      <c r="TU277" s="25"/>
      <c r="TV277" s="25"/>
      <c r="TW277" s="25"/>
      <c r="TX277" s="25"/>
      <c r="TY277" s="25"/>
      <c r="TZ277" s="25"/>
      <c r="UA277" s="25"/>
      <c r="UB277" s="25"/>
      <c r="UC277" s="25"/>
      <c r="UD277" s="25"/>
      <c r="UE277" s="25"/>
      <c r="UF277" s="25"/>
      <c r="UG277" s="25"/>
      <c r="UH277" s="25"/>
      <c r="UI277" s="25"/>
      <c r="UJ277" s="25"/>
      <c r="UK277" s="25"/>
      <c r="UL277" s="25"/>
      <c r="UM277" s="25"/>
      <c r="UN277" s="25"/>
      <c r="UO277" s="25"/>
      <c r="UP277" s="25"/>
      <c r="UQ277" s="25"/>
      <c r="UR277" s="25"/>
      <c r="US277" s="25"/>
      <c r="UT277" s="25"/>
      <c r="UU277" s="25"/>
      <c r="UV277" s="25"/>
      <c r="UW277" s="25"/>
      <c r="UX277" s="25"/>
      <c r="UY277" s="25"/>
      <c r="UZ277" s="25"/>
      <c r="VA277" s="25"/>
      <c r="VB277" s="25"/>
      <c r="VC277" s="25"/>
      <c r="VD277" s="25"/>
      <c r="VE277" s="25"/>
      <c r="VF277" s="25"/>
      <c r="VG277" s="25"/>
      <c r="VH277" s="25"/>
      <c r="VI277" s="25"/>
      <c r="VJ277" s="25"/>
      <c r="VK277" s="25"/>
      <c r="VL277" s="25"/>
      <c r="VM277" s="25"/>
      <c r="VN277" s="25"/>
      <c r="VO277" s="25"/>
      <c r="VP277" s="25"/>
      <c r="VQ277" s="25"/>
      <c r="VR277" s="25"/>
      <c r="VS277" s="25"/>
      <c r="VT277" s="25"/>
      <c r="VU277" s="25"/>
      <c r="VV277" s="25"/>
      <c r="VW277" s="25"/>
      <c r="VX277" s="25"/>
      <c r="VY277" s="25"/>
      <c r="VZ277" s="25"/>
      <c r="WA277" s="25"/>
      <c r="WB277" s="25"/>
      <c r="WC277" s="25"/>
      <c r="WD277" s="25"/>
      <c r="WE277" s="25"/>
      <c r="WF277" s="25"/>
      <c r="WG277" s="25"/>
      <c r="WH277" s="25"/>
      <c r="WI277" s="25"/>
      <c r="WJ277" s="25"/>
      <c r="WK277" s="25"/>
      <c r="WL277" s="25"/>
      <c r="WM277" s="25"/>
      <c r="WN277" s="25"/>
      <c r="WO277" s="25"/>
      <c r="WP277" s="25"/>
      <c r="WQ277" s="25"/>
      <c r="WR277" s="25"/>
      <c r="WS277" s="25"/>
      <c r="WT277" s="25"/>
      <c r="WU277" s="25"/>
      <c r="WV277" s="25"/>
      <c r="WW277" s="25"/>
      <c r="WX277" s="25"/>
      <c r="WY277" s="25"/>
      <c r="WZ277" s="25"/>
      <c r="XA277" s="25"/>
      <c r="XB277" s="25"/>
      <c r="XC277" s="25"/>
      <c r="XD277" s="25"/>
      <c r="XE277" s="25"/>
      <c r="XF277" s="25"/>
      <c r="XG277" s="25"/>
      <c r="XH277" s="25"/>
      <c r="XI277" s="25"/>
      <c r="XJ277" s="25"/>
      <c r="XK277" s="25"/>
      <c r="XL277" s="25"/>
      <c r="XM277" s="25"/>
      <c r="XN277" s="25"/>
      <c r="XO277" s="25"/>
      <c r="XP277" s="25"/>
      <c r="XQ277" s="25"/>
      <c r="XR277" s="25"/>
      <c r="XS277" s="25"/>
      <c r="XT277" s="25"/>
      <c r="XU277" s="25"/>
      <c r="XV277" s="25"/>
      <c r="XW277" s="25"/>
      <c r="XX277" s="25"/>
      <c r="XY277" s="25"/>
      <c r="XZ277" s="25"/>
      <c r="YA277" s="25"/>
      <c r="YB277" s="25"/>
      <c r="YC277" s="25"/>
      <c r="YD277" s="25"/>
      <c r="YE277" s="25"/>
      <c r="YF277" s="25"/>
      <c r="YG277" s="25"/>
      <c r="YH277" s="25"/>
      <c r="YI277" s="25"/>
      <c r="YJ277" s="25"/>
      <c r="YK277" s="25"/>
      <c r="YL277" s="25"/>
      <c r="YM277" s="25"/>
      <c r="YN277" s="25"/>
      <c r="YO277" s="25"/>
      <c r="YP277" s="25"/>
      <c r="YQ277" s="25"/>
      <c r="YR277" s="25"/>
      <c r="YS277" s="25"/>
      <c r="YT277" s="25"/>
      <c r="YU277" s="25"/>
      <c r="YV277" s="25"/>
      <c r="YW277" s="25"/>
      <c r="YX277" s="25"/>
      <c r="YY277" s="25"/>
      <c r="YZ277" s="25"/>
      <c r="ZA277" s="25"/>
      <c r="ZB277" s="25"/>
      <c r="ZC277" s="25"/>
      <c r="ZD277" s="25"/>
      <c r="ZE277" s="25"/>
      <c r="ZF277" s="25"/>
      <c r="ZG277" s="25"/>
      <c r="ZH277" s="25"/>
      <c r="ZI277" s="25"/>
      <c r="ZJ277" s="25"/>
      <c r="ZK277" s="25"/>
      <c r="ZL277" s="25"/>
      <c r="ZM277" s="25"/>
      <c r="ZN277" s="25"/>
      <c r="ZO277" s="25"/>
      <c r="ZP277" s="25"/>
      <c r="ZQ277" s="25"/>
      <c r="ZR277" s="25"/>
      <c r="ZS277" s="25"/>
      <c r="ZT277" s="25"/>
      <c r="ZU277" s="25"/>
      <c r="ZV277" s="25"/>
      <c r="ZW277" s="25"/>
      <c r="ZX277" s="25"/>
      <c r="ZY277" s="25"/>
      <c r="ZZ277" s="25"/>
      <c r="AAA277" s="25"/>
      <c r="AAB277" s="25"/>
      <c r="AAC277" s="25"/>
      <c r="AAD277" s="25"/>
      <c r="AAE277" s="25"/>
      <c r="AAF277" s="25"/>
      <c r="AAG277" s="25"/>
      <c r="AAH277" s="25"/>
      <c r="AAI277" s="25"/>
      <c r="AAJ277" s="25"/>
      <c r="AAK277" s="25"/>
      <c r="AAL277" s="25"/>
      <c r="AAM277" s="25"/>
      <c r="AAN277" s="25"/>
      <c r="AAO277" s="25"/>
      <c r="AAP277" s="25"/>
      <c r="AAQ277" s="25"/>
      <c r="AAR277" s="25"/>
      <c r="AAS277" s="25"/>
      <c r="AAT277" s="25"/>
      <c r="AAU277" s="25"/>
      <c r="AAV277" s="25"/>
      <c r="AAW277" s="25"/>
      <c r="AAX277" s="25"/>
      <c r="AAY277" s="25"/>
      <c r="AAZ277" s="25"/>
      <c r="ABA277" s="25"/>
      <c r="ABB277" s="25"/>
      <c r="ABC277" s="25"/>
      <c r="ABD277" s="25"/>
      <c r="ABE277" s="25"/>
      <c r="ABF277" s="25"/>
      <c r="ABG277" s="25"/>
      <c r="ABH277" s="25"/>
      <c r="ABI277" s="25"/>
      <c r="ABJ277" s="25"/>
      <c r="ABK277" s="25"/>
      <c r="ABL277" s="25"/>
      <c r="ABM277" s="25"/>
      <c r="ABN277" s="25"/>
      <c r="ABO277" s="25"/>
      <c r="ABP277" s="25"/>
      <c r="ABQ277" s="25"/>
      <c r="ABR277" s="25"/>
      <c r="ABS277" s="25"/>
      <c r="ABT277" s="25"/>
      <c r="ABU277" s="25"/>
      <c r="ABV277" s="25"/>
      <c r="ABW277" s="25"/>
      <c r="ABX277" s="25"/>
      <c r="ABY277" s="25"/>
      <c r="ABZ277" s="25"/>
      <c r="ACA277" s="25"/>
      <c r="ACB277" s="25"/>
      <c r="ACC277" s="25"/>
      <c r="ACD277" s="25"/>
      <c r="ACE277" s="25"/>
      <c r="ACF277" s="25"/>
      <c r="ACG277" s="25"/>
      <c r="ACH277" s="25"/>
      <c r="ACI277" s="25"/>
      <c r="ACJ277" s="25"/>
      <c r="ACK277" s="25"/>
      <c r="ACL277" s="25"/>
      <c r="ACM277" s="25"/>
      <c r="ACN277" s="25"/>
      <c r="ACO277" s="25"/>
      <c r="ACP277" s="25"/>
      <c r="ACQ277" s="25"/>
      <c r="ACR277" s="25"/>
      <c r="ACS277" s="25"/>
      <c r="ACT277" s="25"/>
      <c r="ACU277" s="25"/>
      <c r="ACV277" s="25"/>
      <c r="ACW277" s="25"/>
      <c r="ACX277" s="25"/>
      <c r="ACY277" s="25"/>
      <c r="ACZ277" s="25"/>
      <c r="ADA277" s="25"/>
      <c r="ADB277" s="25"/>
      <c r="ADC277" s="25"/>
      <c r="ADD277" s="25"/>
      <c r="ADE277" s="25"/>
      <c r="ADF277" s="25"/>
      <c r="ADG277" s="25"/>
      <c r="ADH277" s="25"/>
      <c r="ADI277" s="25"/>
      <c r="ADJ277" s="25"/>
      <c r="ADK277" s="25"/>
      <c r="ADL277" s="25"/>
      <c r="ADM277" s="25"/>
      <c r="ADN277" s="25"/>
      <c r="ADO277" s="25"/>
      <c r="ADP277" s="25"/>
      <c r="ADQ277" s="25"/>
      <c r="ADR277" s="25"/>
      <c r="ADS277" s="25"/>
      <c r="ADT277" s="25"/>
      <c r="ADU277" s="25"/>
      <c r="ADV277" s="25"/>
      <c r="ADW277" s="25"/>
      <c r="ADX277" s="25"/>
      <c r="ADY277" s="25"/>
      <c r="ADZ277" s="25"/>
      <c r="AEA277" s="25"/>
      <c r="AEB277" s="25"/>
      <c r="AEC277" s="25"/>
      <c r="AED277" s="25"/>
      <c r="AEE277" s="25"/>
      <c r="AEF277" s="25"/>
      <c r="AEG277" s="25"/>
      <c r="AEH277" s="25"/>
      <c r="AEI277" s="25"/>
      <c r="AEJ277" s="25"/>
      <c r="AEK277" s="25"/>
      <c r="AEL277" s="25"/>
      <c r="AEM277" s="25"/>
      <c r="AEN277" s="25"/>
      <c r="AEO277" s="25"/>
      <c r="AEP277" s="25"/>
      <c r="AEQ277" s="25"/>
      <c r="AER277" s="25"/>
      <c r="AES277" s="25"/>
      <c r="AET277" s="25"/>
      <c r="AEU277" s="25"/>
      <c r="AEV277" s="25"/>
      <c r="AEW277" s="25"/>
      <c r="AEX277" s="25"/>
      <c r="AEY277" s="25"/>
      <c r="AEZ277" s="25"/>
      <c r="AFA277" s="25"/>
      <c r="AFB277" s="25"/>
      <c r="AFC277" s="25"/>
      <c r="AFD277" s="25"/>
      <c r="AFE277" s="25"/>
      <c r="AFF277" s="25"/>
      <c r="AFG277" s="25"/>
      <c r="AFH277" s="25"/>
      <c r="AFI277" s="25"/>
      <c r="AFJ277" s="25"/>
      <c r="AFK277" s="25"/>
      <c r="AFL277" s="25"/>
      <c r="AFM277" s="25"/>
      <c r="AFN277" s="25"/>
      <c r="AFO277" s="25"/>
      <c r="AFP277" s="25"/>
      <c r="AFQ277" s="25"/>
      <c r="AFR277" s="25"/>
      <c r="AFS277" s="25"/>
      <c r="AFT277" s="25"/>
      <c r="AFU277" s="25"/>
      <c r="AFV277" s="25"/>
      <c r="AFW277" s="25"/>
      <c r="AFX277" s="25"/>
      <c r="AFY277" s="25"/>
      <c r="AFZ277" s="25"/>
      <c r="AGA277" s="25"/>
      <c r="AGB277" s="25"/>
      <c r="AGC277" s="25"/>
      <c r="AGD277" s="25"/>
      <c r="AGE277" s="25"/>
      <c r="AGF277" s="25"/>
      <c r="AGG277" s="25"/>
      <c r="AGH277" s="25"/>
      <c r="AGI277" s="25"/>
      <c r="AGJ277" s="25"/>
      <c r="AGK277" s="25"/>
      <c r="AGL277" s="25"/>
      <c r="AGM277" s="25"/>
      <c r="AGN277" s="25"/>
      <c r="AGO277" s="25"/>
      <c r="AGP277" s="25"/>
      <c r="AGQ277" s="25"/>
      <c r="AGR277" s="25"/>
      <c r="AGS277" s="25"/>
      <c r="AGT277" s="25"/>
      <c r="AGU277" s="25"/>
      <c r="AGV277" s="25"/>
      <c r="AGW277" s="25"/>
      <c r="AGX277" s="25"/>
      <c r="AGY277" s="25"/>
      <c r="AGZ277" s="25"/>
      <c r="AHA277" s="25"/>
      <c r="AHB277" s="25"/>
      <c r="AHC277" s="25"/>
      <c r="AHD277" s="25"/>
      <c r="AHE277" s="25"/>
      <c r="AHF277" s="25"/>
      <c r="AHG277" s="25"/>
      <c r="AHH277" s="25"/>
      <c r="AHI277" s="25"/>
      <c r="AHJ277" s="25"/>
      <c r="AHK277" s="25"/>
      <c r="AHL277" s="25"/>
      <c r="AHM277" s="25"/>
      <c r="AHN277" s="25"/>
      <c r="AHO277" s="25"/>
      <c r="AHP277" s="25"/>
      <c r="AHQ277" s="25"/>
      <c r="AHR277" s="25"/>
      <c r="AHS277" s="25"/>
      <c r="AHT277" s="25"/>
      <c r="AHU277" s="25"/>
      <c r="AHV277" s="25"/>
      <c r="AHW277" s="25"/>
      <c r="AHX277" s="25"/>
      <c r="AHY277" s="25"/>
      <c r="AHZ277" s="25"/>
      <c r="AIA277" s="25"/>
      <c r="AIB277" s="25"/>
      <c r="AIC277" s="25"/>
      <c r="AID277" s="25"/>
      <c r="AIE277" s="25"/>
      <c r="AIF277" s="25"/>
      <c r="AIG277" s="25"/>
      <c r="AIH277" s="25"/>
      <c r="AII277" s="25"/>
      <c r="AIJ277" s="25"/>
      <c r="AIK277" s="25"/>
      <c r="AIL277" s="25"/>
      <c r="AIM277" s="25"/>
      <c r="AIN277" s="25"/>
      <c r="AIO277" s="25"/>
      <c r="AIP277" s="25"/>
      <c r="AIQ277" s="25"/>
      <c r="AIR277" s="25"/>
      <c r="AIS277" s="25"/>
      <c r="AIT277" s="25"/>
      <c r="AIU277" s="25"/>
      <c r="AIV277" s="25"/>
      <c r="AIW277" s="25"/>
      <c r="AIX277" s="25"/>
      <c r="AIY277" s="25"/>
      <c r="AIZ277" s="25"/>
      <c r="AJA277" s="25"/>
      <c r="AJB277" s="25"/>
      <c r="AJC277" s="25"/>
      <c r="AJD277" s="25"/>
      <c r="AJE277" s="25"/>
      <c r="AJF277" s="25"/>
      <c r="AJG277" s="25"/>
      <c r="AJH277" s="25"/>
      <c r="AJI277" s="25"/>
      <c r="AJJ277" s="25"/>
      <c r="AJK277" s="25"/>
      <c r="AJL277" s="25"/>
      <c r="AJM277" s="25"/>
      <c r="AJN277" s="25"/>
      <c r="AJO277" s="25"/>
      <c r="AJP277" s="25"/>
      <c r="AJQ277" s="25"/>
      <c r="AJR277" s="25"/>
      <c r="AJS277" s="25"/>
      <c r="AJT277" s="25"/>
      <c r="AJU277" s="25"/>
      <c r="AJV277" s="25"/>
      <c r="AJW277" s="25"/>
      <c r="AJX277" s="25"/>
      <c r="AJY277" s="25"/>
      <c r="AJZ277" s="25"/>
      <c r="AKA277" s="25"/>
      <c r="AKB277" s="25"/>
      <c r="AKC277" s="25"/>
      <c r="AKD277" s="25"/>
      <c r="AKE277" s="25"/>
      <c r="AKF277" s="25"/>
      <c r="AKG277" s="25"/>
      <c r="AKH277" s="25"/>
      <c r="AKI277" s="25"/>
      <c r="AKJ277" s="25"/>
      <c r="AKK277" s="25"/>
      <c r="AKL277" s="25"/>
      <c r="AKM277" s="25"/>
      <c r="AKN277" s="25"/>
      <c r="AKO277" s="25"/>
      <c r="AKP277" s="25"/>
      <c r="AKQ277" s="25"/>
      <c r="AKR277" s="25"/>
      <c r="AKS277" s="25"/>
      <c r="AKT277" s="25"/>
      <c r="AKU277" s="25"/>
      <c r="AKV277" s="25"/>
      <c r="AKW277" s="25"/>
      <c r="AKX277" s="25"/>
      <c r="AKY277" s="25"/>
      <c r="AKZ277" s="25"/>
      <c r="ALA277" s="25"/>
      <c r="ALB277" s="25"/>
      <c r="ALC277" s="25"/>
      <c r="ALD277" s="25"/>
      <c r="ALE277" s="25"/>
      <c r="ALF277" s="25"/>
      <c r="ALG277" s="25"/>
      <c r="ALH277" s="25"/>
      <c r="ALI277" s="25"/>
      <c r="ALJ277" s="25"/>
      <c r="ALK277" s="25"/>
      <c r="ALL277" s="25"/>
      <c r="ALM277" s="25"/>
      <c r="ALN277" s="25"/>
      <c r="ALO277" s="25"/>
      <c r="ALP277" s="25"/>
      <c r="ALQ277" s="25"/>
      <c r="ALR277" s="25"/>
      <c r="ALS277" s="25"/>
      <c r="ALT277" s="25"/>
      <c r="ALU277" s="25"/>
      <c r="ALV277" s="25"/>
      <c r="ALW277" s="25"/>
      <c r="ALX277" s="25"/>
      <c r="ALY277" s="25"/>
      <c r="ALZ277" s="25"/>
      <c r="AMA277" s="25"/>
      <c r="AMB277" s="25"/>
      <c r="AMC277" s="25"/>
      <c r="AMD277" s="25"/>
      <c r="AME277" s="25"/>
      <c r="AMF277" s="25"/>
      <c r="AMG277" s="25"/>
      <c r="AMH277" s="25"/>
      <c r="AMI277" s="25"/>
      <c r="AMJ277" s="25"/>
    </row>
    <row r="278" spans="1:1024" ht="31.5">
      <c r="A278" s="48" t="s">
        <v>125</v>
      </c>
      <c r="B278" s="32" t="s">
        <v>14</v>
      </c>
      <c r="C278" s="33" t="s">
        <v>101</v>
      </c>
      <c r="D278" s="36" t="s">
        <v>93</v>
      </c>
      <c r="E278" s="37" t="s">
        <v>201</v>
      </c>
      <c r="F278" s="36"/>
      <c r="G278" s="36"/>
      <c r="H278" s="56"/>
      <c r="I278" s="56"/>
      <c r="J278" s="56"/>
    </row>
    <row r="279" spans="1:1024" ht="47.25">
      <c r="A279" s="48" t="s">
        <v>126</v>
      </c>
      <c r="B279" s="32" t="s">
        <v>14</v>
      </c>
      <c r="C279" s="36" t="s">
        <v>101</v>
      </c>
      <c r="D279" s="36" t="s">
        <v>93</v>
      </c>
      <c r="E279" s="37" t="s">
        <v>201</v>
      </c>
      <c r="F279" s="36" t="s">
        <v>107</v>
      </c>
      <c r="G279" s="36"/>
      <c r="H279" s="56">
        <f t="shared" si="45"/>
        <v>9679</v>
      </c>
      <c r="I279" s="56">
        <f t="shared" si="45"/>
        <v>9679</v>
      </c>
      <c r="J279" s="56">
        <f t="shared" si="45"/>
        <v>9679</v>
      </c>
    </row>
    <row r="280" spans="1:1024" ht="15.75">
      <c r="A280" s="48" t="s">
        <v>127</v>
      </c>
      <c r="B280" s="32" t="s">
        <v>14</v>
      </c>
      <c r="C280" s="36" t="s">
        <v>101</v>
      </c>
      <c r="D280" s="36" t="s">
        <v>93</v>
      </c>
      <c r="E280" s="37" t="s">
        <v>201</v>
      </c>
      <c r="F280" s="36" t="s">
        <v>108</v>
      </c>
      <c r="G280" s="36"/>
      <c r="H280" s="56">
        <f t="shared" si="45"/>
        <v>9679</v>
      </c>
      <c r="I280" s="56">
        <f t="shared" si="45"/>
        <v>9679</v>
      </c>
      <c r="J280" s="56">
        <f t="shared" si="45"/>
        <v>9679</v>
      </c>
    </row>
    <row r="281" spans="1:1024" ht="15.75">
      <c r="A281" s="48" t="s">
        <v>26</v>
      </c>
      <c r="B281" s="32" t="s">
        <v>14</v>
      </c>
      <c r="C281" s="36" t="s">
        <v>101</v>
      </c>
      <c r="D281" s="36" t="s">
        <v>93</v>
      </c>
      <c r="E281" s="37" t="s">
        <v>201</v>
      </c>
      <c r="F281" s="36" t="s">
        <v>108</v>
      </c>
      <c r="G281" s="36" t="s">
        <v>27</v>
      </c>
      <c r="H281" s="56">
        <f t="shared" si="45"/>
        <v>9679</v>
      </c>
      <c r="I281" s="56">
        <f t="shared" si="45"/>
        <v>9679</v>
      </c>
      <c r="J281" s="56">
        <f t="shared" si="45"/>
        <v>9679</v>
      </c>
    </row>
    <row r="282" spans="1:1024" ht="15.75">
      <c r="A282" s="48" t="s">
        <v>128</v>
      </c>
      <c r="B282" s="32" t="s">
        <v>14</v>
      </c>
      <c r="C282" s="36" t="s">
        <v>101</v>
      </c>
      <c r="D282" s="36" t="s">
        <v>93</v>
      </c>
      <c r="E282" s="37" t="s">
        <v>201</v>
      </c>
      <c r="F282" s="36" t="s">
        <v>108</v>
      </c>
      <c r="G282" s="36" t="s">
        <v>109</v>
      </c>
      <c r="H282" s="56">
        <f>H283</f>
        <v>9679</v>
      </c>
      <c r="I282" s="56">
        <f>H282</f>
        <v>9679</v>
      </c>
      <c r="J282" s="56">
        <f>I282</f>
        <v>9679</v>
      </c>
    </row>
    <row r="283" spans="1:1024" ht="31.5">
      <c r="A283" s="92" t="s">
        <v>129</v>
      </c>
      <c r="B283" s="32" t="s">
        <v>14</v>
      </c>
      <c r="C283" s="36" t="s">
        <v>101</v>
      </c>
      <c r="D283" s="36" t="s">
        <v>93</v>
      </c>
      <c r="E283" s="37" t="s">
        <v>201</v>
      </c>
      <c r="F283" s="36" t="s">
        <v>108</v>
      </c>
      <c r="G283" s="36" t="s">
        <v>110</v>
      </c>
      <c r="H283" s="56">
        <v>9679</v>
      </c>
      <c r="I283" s="56">
        <f>H283</f>
        <v>9679</v>
      </c>
      <c r="J283" s="56">
        <f>I283</f>
        <v>9679</v>
      </c>
    </row>
    <row r="284" spans="1:1024" ht="18.75" customHeight="1">
      <c r="A284" s="93" t="s">
        <v>130</v>
      </c>
      <c r="B284" s="94"/>
      <c r="C284" s="36"/>
      <c r="D284" s="95"/>
      <c r="E284" s="36"/>
      <c r="F284" s="96"/>
      <c r="G284" s="97"/>
      <c r="H284" s="159">
        <f>H24</f>
        <v>4572518.8499999996</v>
      </c>
      <c r="I284" s="159">
        <f>I24</f>
        <v>3861477.5320000001</v>
      </c>
      <c r="J284" s="159">
        <f>J24</f>
        <v>3865777.5320000001</v>
      </c>
    </row>
    <row r="285" spans="1:1024" ht="18.75" customHeight="1">
      <c r="A285" s="203" t="s">
        <v>205</v>
      </c>
      <c r="B285" s="99"/>
      <c r="C285" s="100"/>
      <c r="D285" s="99"/>
      <c r="E285" s="100"/>
      <c r="F285" s="99"/>
      <c r="G285" s="101"/>
      <c r="H285" s="113" t="s">
        <v>206</v>
      </c>
      <c r="I285" s="135"/>
      <c r="J285" s="135"/>
    </row>
    <row r="286" spans="1:1024" ht="18.75" customHeight="1">
      <c r="A286" s="98"/>
      <c r="B286" s="99"/>
      <c r="C286" s="100"/>
      <c r="D286" s="99"/>
      <c r="E286" s="100"/>
      <c r="F286" s="99"/>
      <c r="G286" s="101"/>
      <c r="H286" s="135"/>
      <c r="I286" s="135"/>
      <c r="J286" s="135"/>
    </row>
    <row r="287" spans="1:1024" ht="86.25" customHeight="1">
      <c r="A287" s="212"/>
      <c r="B287" s="212"/>
      <c r="C287" s="212"/>
      <c r="D287" s="212"/>
      <c r="E287" s="212"/>
      <c r="F287" s="99"/>
      <c r="G287" s="101"/>
      <c r="H287" s="201"/>
      <c r="I287" s="213"/>
      <c r="J287" s="213"/>
    </row>
    <row r="288" spans="1:1024" ht="78.75" customHeight="1">
      <c r="A288" s="199"/>
      <c r="B288" s="199"/>
      <c r="C288" s="199"/>
      <c r="D288" s="199"/>
      <c r="E288" s="199"/>
      <c r="F288" s="99"/>
      <c r="G288" s="101"/>
      <c r="H288" s="102"/>
      <c r="I288" s="200"/>
      <c r="J288" s="200"/>
    </row>
    <row r="289" spans="1:10" ht="14.25" customHeight="1">
      <c r="A289" s="98"/>
      <c r="B289" s="99"/>
      <c r="C289" s="100"/>
      <c r="D289" s="99"/>
      <c r="E289" s="100"/>
      <c r="F289" s="99"/>
      <c r="G289" s="101"/>
      <c r="H289" s="113"/>
    </row>
    <row r="290" spans="1:10">
      <c r="A290" s="103"/>
      <c r="B290" s="99"/>
      <c r="C290" s="99"/>
      <c r="D290" s="99"/>
      <c r="E290" s="99"/>
      <c r="F290" s="99"/>
      <c r="G290" s="214"/>
      <c r="H290" s="208"/>
      <c r="I290" s="208"/>
      <c r="J290" s="208"/>
    </row>
    <row r="291" spans="1:10">
      <c r="A291" s="208"/>
      <c r="B291" s="208"/>
      <c r="C291" s="99"/>
      <c r="D291" s="99"/>
      <c r="E291" s="99"/>
      <c r="F291" s="99"/>
      <c r="G291" s="208"/>
      <c r="H291" s="208"/>
      <c r="I291" s="208"/>
      <c r="J291" s="208"/>
    </row>
    <row r="292" spans="1:10" ht="15">
      <c r="A292" s="104"/>
      <c r="B292" s="99"/>
      <c r="C292" s="99"/>
      <c r="D292" s="99"/>
      <c r="E292" s="99"/>
      <c r="F292" s="99"/>
      <c r="G292" s="101"/>
      <c r="H292" s="101"/>
      <c r="I292" s="101"/>
      <c r="J292" s="105"/>
    </row>
    <row r="293" spans="1:10" ht="15">
      <c r="A293" s="104"/>
      <c r="B293" s="99"/>
      <c r="C293" s="99"/>
      <c r="D293" s="99"/>
      <c r="E293" s="99"/>
      <c r="F293" s="99"/>
      <c r="G293" s="101"/>
      <c r="H293" s="101"/>
      <c r="I293" s="101"/>
      <c r="J293" s="106"/>
    </row>
    <row r="294" spans="1:10">
      <c r="A294" s="107"/>
      <c r="B294" s="108"/>
      <c r="C294" s="99"/>
      <c r="D294" s="109"/>
      <c r="E294" s="99"/>
      <c r="F294" s="107"/>
      <c r="G294" s="109"/>
      <c r="H294" s="109"/>
      <c r="I294" s="109"/>
      <c r="J294" s="107"/>
    </row>
    <row r="295" spans="1:10">
      <c r="A295" s="107"/>
      <c r="B295" s="108"/>
      <c r="C295" s="109"/>
      <c r="D295" s="109"/>
      <c r="E295" s="107"/>
      <c r="F295" s="107"/>
      <c r="G295" s="109"/>
      <c r="H295" s="109"/>
      <c r="I295" s="109"/>
      <c r="J295" s="107"/>
    </row>
    <row r="296" spans="1:10">
      <c r="A296" s="107"/>
      <c r="B296" s="108"/>
      <c r="C296" s="109"/>
      <c r="D296" s="109"/>
      <c r="E296" s="107"/>
      <c r="F296" s="107"/>
      <c r="G296" s="109"/>
      <c r="H296" s="109"/>
      <c r="I296" s="109"/>
      <c r="J296" s="107"/>
    </row>
    <row r="297" spans="1:10">
      <c r="A297" s="107"/>
      <c r="B297" s="108"/>
      <c r="C297" s="109"/>
      <c r="D297" s="109"/>
      <c r="E297" s="107"/>
      <c r="F297" s="107"/>
      <c r="G297" s="109"/>
      <c r="H297" s="109"/>
      <c r="I297" s="109"/>
      <c r="J297" s="107"/>
    </row>
  </sheetData>
  <mergeCells count="15">
    <mergeCell ref="F1:J1"/>
    <mergeCell ref="A291:B291"/>
    <mergeCell ref="G291:J291"/>
    <mergeCell ref="A21:A22"/>
    <mergeCell ref="B21:G21"/>
    <mergeCell ref="I21:J21"/>
    <mergeCell ref="A287:E287"/>
    <mergeCell ref="I287:J287"/>
    <mergeCell ref="G290:J290"/>
    <mergeCell ref="F2:J14"/>
    <mergeCell ref="A19:J19"/>
    <mergeCell ref="A15:J15"/>
    <mergeCell ref="A16:J16"/>
    <mergeCell ref="A17:J17"/>
    <mergeCell ref="A18:J18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бух</cp:lastModifiedBy>
  <cp:lastPrinted>2022-07-25T21:57:17Z</cp:lastPrinted>
  <dcterms:created xsi:type="dcterms:W3CDTF">2020-03-04T10:23:38Z</dcterms:created>
  <dcterms:modified xsi:type="dcterms:W3CDTF">2022-08-02T09:02:51Z</dcterms:modified>
</cp:coreProperties>
</file>